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TR-MPAL-3ER-TRIM-2019-PENTR\3ER-TRIM-2019-EXCEL\"/>
    </mc:Choice>
  </mc:AlternateContent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62913"/>
</workbook>
</file>

<file path=xl/calcChain.xml><?xml version="1.0" encoding="utf-8"?>
<calcChain xmlns="http://schemas.openxmlformats.org/spreadsheetml/2006/main">
  <c r="C48" i="62" l="1"/>
  <c r="C47" i="62" s="1"/>
  <c r="C37" i="62"/>
  <c r="C28" i="62"/>
  <c r="C20" i="62"/>
  <c r="D15" i="62"/>
  <c r="C15" i="62"/>
  <c r="C16" i="61"/>
  <c r="C220" i="60"/>
  <c r="C219" i="60" s="1"/>
  <c r="C209" i="60"/>
  <c r="C207" i="60"/>
  <c r="C205" i="60"/>
  <c r="C199" i="60"/>
  <c r="C196" i="60"/>
  <c r="C187" i="60"/>
  <c r="C186" i="60" s="1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59" i="60"/>
  <c r="C58" i="60" s="1"/>
  <c r="C46" i="60"/>
  <c r="C37" i="60"/>
  <c r="C34" i="60"/>
  <c r="C28" i="60"/>
  <c r="C25" i="60"/>
  <c r="C19" i="60"/>
  <c r="C9" i="60"/>
  <c r="D114" i="59"/>
  <c r="D113" i="59"/>
  <c r="D112" i="59"/>
  <c r="D111" i="59" s="1"/>
  <c r="C111" i="59"/>
  <c r="D110" i="59"/>
  <c r="D109" i="59"/>
  <c r="D108" i="59"/>
  <c r="D107" i="59"/>
  <c r="D106" i="59"/>
  <c r="D105" i="59"/>
  <c r="D104" i="59"/>
  <c r="D103" i="59"/>
  <c r="D102" i="59"/>
  <c r="C101" i="59"/>
  <c r="E60" i="59"/>
  <c r="D60" i="59"/>
  <c r="C60" i="59"/>
  <c r="E52" i="59"/>
  <c r="D52" i="59"/>
  <c r="C52" i="59"/>
  <c r="C128" i="60" l="1"/>
  <c r="C171" i="60"/>
  <c r="D101" i="59"/>
  <c r="C8" i="60"/>
  <c r="C100" i="60"/>
  <c r="C161" i="60"/>
  <c r="C99" i="60" s="1"/>
  <c r="D158" i="60" l="1"/>
  <c r="D101" i="60"/>
  <c r="D171" i="60"/>
  <c r="D132" i="60"/>
  <c r="D183" i="60"/>
  <c r="D138" i="60"/>
  <c r="D219" i="60"/>
  <c r="D175" i="60"/>
  <c r="D100" i="60"/>
  <c r="D186" i="60"/>
  <c r="D196" i="60"/>
  <c r="D220" i="60"/>
  <c r="D218" i="60"/>
  <c r="D214" i="60"/>
  <c r="D210" i="60"/>
  <c r="D207" i="60"/>
  <c r="D201" i="60"/>
  <c r="D198" i="60"/>
  <c r="D195" i="60"/>
  <c r="D191" i="60"/>
  <c r="D187" i="60"/>
  <c r="D185" i="60"/>
  <c r="D182" i="60"/>
  <c r="D179" i="60"/>
  <c r="D176" i="60"/>
  <c r="D173" i="60"/>
  <c r="D159" i="60"/>
  <c r="D156" i="60"/>
  <c r="D152" i="60"/>
  <c r="D143" i="60"/>
  <c r="D140" i="60"/>
  <c r="D137" i="60"/>
  <c r="D134" i="60"/>
  <c r="D131" i="60"/>
  <c r="D125" i="60"/>
  <c r="D121" i="60"/>
  <c r="D114" i="60"/>
  <c r="D110" i="60"/>
  <c r="D107" i="60"/>
  <c r="D103" i="60"/>
  <c r="D217" i="60"/>
  <c r="D213" i="60"/>
  <c r="D204" i="60"/>
  <c r="D200" i="60"/>
  <c r="D197" i="60"/>
  <c r="D194" i="60"/>
  <c r="D190" i="60"/>
  <c r="D184" i="60"/>
  <c r="D170" i="60"/>
  <c r="D167" i="60"/>
  <c r="D164" i="60"/>
  <c r="D155" i="60"/>
  <c r="D149" i="60"/>
  <c r="D146" i="60"/>
  <c r="D139" i="60"/>
  <c r="D136" i="60"/>
  <c r="D133" i="60"/>
  <c r="D130" i="60"/>
  <c r="D124" i="60"/>
  <c r="D120" i="60"/>
  <c r="D117" i="60"/>
  <c r="D113" i="60"/>
  <c r="D109" i="60"/>
  <c r="D106" i="60"/>
  <c r="D102" i="60"/>
  <c r="D202" i="60"/>
  <c r="D188" i="60"/>
  <c r="D180" i="60"/>
  <c r="D177" i="60"/>
  <c r="D174" i="60"/>
  <c r="D168" i="60"/>
  <c r="D162" i="60"/>
  <c r="D157" i="60"/>
  <c r="D150" i="60"/>
  <c r="D144" i="60"/>
  <c r="D126" i="60"/>
  <c r="D118" i="60"/>
  <c r="D111" i="60"/>
  <c r="D104" i="60"/>
  <c r="D216" i="60"/>
  <c r="D212" i="60"/>
  <c r="D206" i="60"/>
  <c r="D203" i="60"/>
  <c r="D193" i="60"/>
  <c r="D189" i="60"/>
  <c r="D169" i="60"/>
  <c r="D166" i="60"/>
  <c r="D163" i="60"/>
  <c r="D154" i="60"/>
  <c r="D151" i="60"/>
  <c r="D148" i="60"/>
  <c r="D145" i="60"/>
  <c r="D142" i="60"/>
  <c r="D127" i="60"/>
  <c r="D123" i="60"/>
  <c r="D119" i="60"/>
  <c r="D116" i="60"/>
  <c r="D112" i="60"/>
  <c r="D105" i="60"/>
  <c r="D221" i="60"/>
  <c r="D215" i="60"/>
  <c r="D211" i="60"/>
  <c r="D208" i="60"/>
  <c r="D205" i="60"/>
  <c r="D192" i="60"/>
  <c r="D165" i="60"/>
  <c r="D160" i="60"/>
  <c r="D153" i="60"/>
  <c r="D147" i="60"/>
  <c r="D141" i="60"/>
  <c r="D122" i="60"/>
  <c r="D115" i="60"/>
  <c r="D199" i="60"/>
  <c r="D209" i="60"/>
  <c r="D178" i="60"/>
  <c r="D135" i="60"/>
  <c r="D129" i="60"/>
  <c r="D161" i="60"/>
  <c r="D128" i="60"/>
  <c r="D172" i="60"/>
  <c r="D181" i="60"/>
  <c r="D108" i="60"/>
  <c r="C125" i="59" l="1"/>
  <c r="C72" i="59"/>
  <c r="A3" i="59" l="1"/>
  <c r="A3" i="65"/>
  <c r="D26" i="64" l="1"/>
  <c r="D8" i="63" l="1"/>
  <c r="D15" i="63"/>
  <c r="A1" i="65" l="1"/>
  <c r="A3" i="64" l="1"/>
  <c r="A1" i="64"/>
  <c r="A3" i="63"/>
  <c r="A1" i="63"/>
  <c r="D7" i="64"/>
  <c r="D35" i="64" s="1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<sst xmlns="http://schemas.openxmlformats.org/spreadsheetml/2006/main" count="759" uniqueCount="573">
  <si>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</si>
  <si>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</si>
  <si>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</si>
  <si>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</si>
  <si>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</si>
  <si>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</si>
  <si>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</si>
  <si>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</si>
  <si>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</si>
  <si>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</si>
  <si>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</si>
  <si>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</si>
  <si>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</si>
  <si>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</si>
  <si>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</si>
  <si>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</si>
  <si>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</si>
  <si>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</si>
  <si>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</si>
  <si>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</si>
  <si>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</si>
  <si>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</si>
  <si>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</si>
  <si>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</si>
  <si>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</si>
  <si>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</si>
  <si>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</si>
  <si>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</si>
  <si>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</si>
  <si>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</si>
  <si>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</si>
  <si>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</si>
  <si>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</si>
  <si>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</si>
  <si>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</si>
  <si>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</si>
  <si>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</si>
  <si>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</si>
  <si>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</si>
  <si>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</si>
  <si>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</si>
  <si>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</si>
  <si>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</si>
  <si>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</si>
  <si>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</si>
  <si>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</si>
  <si>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</si>
  <si>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</si>
  <si>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</si>
  <si>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</si>
  <si>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</si>
  <si>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</si>
  <si>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</si>
  <si>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</si>
  <si>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</si>
  <si>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</si>
  <si>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</si>
  <si>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</si>
  <si>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</si>
  <si>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</si>
  <si>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</si>
  <si>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</si>
  <si>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</si>
  <si>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</si>
  <si>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</si>
  <si>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</si>
  <si>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</si>
  <si>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</si>
  <si>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</si>
  <si>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</si>
  <si>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</si>
  <si>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</si>
  <si>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</si>
  <si>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</si>
  <si>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</si>
  <si>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</si>
  <si>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</si>
  <si>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</si>
  <si>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</si>
  <si>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</si>
  <si>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</si>
  <si>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</si>
  <si>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</si>
  <si>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</si>
  <si>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</si>
  <si>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</si>
  <si>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</si>
  <si>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</si>
  <si>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</si>
  <si>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</si>
  <si>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</si>
  <si>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</si>
  <si>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</si>
  <si>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</si>
  <si>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</si>
  <si>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</si>
  <si>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</si>
  <si>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</si>
  <si>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</si>
  <si>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</si>
  <si>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</si>
  <si>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</si>
  <si>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</si>
  <si>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</si>
  <si>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</si>
  <si>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</si>
  <si>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</si>
  <si>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</si>
  <si>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</si>
  <si>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</si>
  <si>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</si>
  <si>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</si>
  <si>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</si>
  <si>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</si>
  <si>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</si>
  <si>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</si>
  <si>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</si>
  <si>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</si>
  <si>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</si>
  <si>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</si>
  <si>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</si>
  <si>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</si>
  <si>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</si>
  <si>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</si>
  <si>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</si>
  <si>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</si>
  <si>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</si>
  <si>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</si>
  <si>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</si>
  <si>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</si>
  <si>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</si>
  <si>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</si>
  <si>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</si>
  <si>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</si>
  <si>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</si>
  <si>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</si>
  <si>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</si>
  <si>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</si>
  <si>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</si>
  <si>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</si>
  <si>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</si>
  <si>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</si>
  <si>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</si>
  <si>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</si>
  <si>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</si>
  <si>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</si>
  <si>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</si>
  <si>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</si>
  <si>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</si>
  <si>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</si>
  <si>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</si>
  <si>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</si>
  <si>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</si>
  <si>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</si>
  <si>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</si>
  <si>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</si>
  <si>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</si>
  <si>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</si>
  <si>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</si>
  <si>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</si>
  <si>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</si>
  <si>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</si>
  <si>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</si>
  <si>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</si>
  <si>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</si>
  <si>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</si>
  <si>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</si>
  <si>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</si>
  <si>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</si>
  <si>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</si>
  <si>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</si>
  <si>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</si>
  <si>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</si>
  <si>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</si>
  <si>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</si>
  <si>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</si>
  <si>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</si>
  <si>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</si>
  <si>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</si>
  <si>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</si>
  <si>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</si>
  <si>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</si>
  <si>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</si>
  <si>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</si>
  <si>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</si>
  <si>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</si>
  <si>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</si>
  <si>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</si>
  <si>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</si>
  <si>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</si>
  <si>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</si>
  <si>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</si>
  <si>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</si>
  <si>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</si>
  <si>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</si>
  <si>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</si>
  <si>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</si>
  <si>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</si>
  <si>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</si>
  <si>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</si>
  <si>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</si>
  <si>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</si>
  <si>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</si>
  <si>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</si>
  <si>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</si>
  <si>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</si>
  <si>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</si>
  <si>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</si>
  <si>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</si>
  <si>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</si>
  <si>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</si>
  <si>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</si>
  <si>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</si>
  <si>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</si>
  <si>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</si>
  <si>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</si>
  <si>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</si>
  <si>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</si>
  <si>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</si>
  <si>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</si>
  <si>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</si>
  <si>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</si>
  <si>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</si>
  <si>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</si>
  <si>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</si>
  <si>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</si>
  <si>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</si>
  <si>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</si>
  <si>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</si>
  <si>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</si>
  <si>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</si>
  <si>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</si>
  <si>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</si>
  <si>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</si>
  <si>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</si>
  <si>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</si>
  <si>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</si>
  <si>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</si>
  <si>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</si>
  <si>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</si>
  <si>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</si>
  <si>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</si>
  <si>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</si>
  <si>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</si>
  <si>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</si>
  <si>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</si>
  <si>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</si>
  <si>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</si>
  <si>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</si>
  <si>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</si>
  <si>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</si>
  <si>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</si>
  <si>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</si>
  <si>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</si>
  <si>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</si>
  <si>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</si>
  <si>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</si>
  <si>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</si>
  <si>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</si>
  <si>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</si>
  <si>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</si>
  <si>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</si>
  <si>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</si>
  <si>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</si>
  <si>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</si>
  <si>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</si>
  <si>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</si>
  <si>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</si>
  <si>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</si>
  <si>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</si>
  <si>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</si>
  <si>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</si>
  <si>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</si>
  <si>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</si>
  <si>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</si>
  <si>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</si>
  <si>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</si>
  <si>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</si>
  <si>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</si>
  <si>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</si>
  <si>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</si>
  <si>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</si>
  <si>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</si>
  <si>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</si>
  <si>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</si>
  <si>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</si>
  <si>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</si>
  <si>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</si>
  <si>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</si>
  <si>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</si>
  <si>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</si>
  <si>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</si>
  <si>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</si>
  <si>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</si>
  <si>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</si>
  <si>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</si>
  <si>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</si>
  <si>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</si>
  <si>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</si>
  <si>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</si>
  <si>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</si>
  <si>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</si>
  <si>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</si>
  <si>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</si>
  <si>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</si>
  <si>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</si>
  <si>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</si>
  <si>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</si>
  <si>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</si>
  <si>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</si>
  <si>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</si>
  <si>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</si>
  <si>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</si>
  <si>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</si>
  <si>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</si>
  <si>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</si>
  <si>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</si>
  <si>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</si>
  <si>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</si>
  <si>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</si>
  <si>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</si>
  <si>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</si>
  <si>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</si>
  <si>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</si>
  <si>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</si>
  <si>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</si>
  <si>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</si>
  <si>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</si>
  <si>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</si>
  <si>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</si>
  <si>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</si>
  <si>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</si>
  <si>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</si>
  <si>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</si>
  <si>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</si>
  <si>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</si>
  <si>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</si>
  <si>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</si>
  <si>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</si>
  <si>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</si>
  <si>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</si>
  <si>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</si>
  <si>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</si>
  <si>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</si>
  <si>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</si>
  <si>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</si>
  <si>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</si>
  <si>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</si>
  <si>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</si>
  <si>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</si>
  <si>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</si>
  <si>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</si>
  <si>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</si>
  <si>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</si>
  <si>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</si>
  <si>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</si>
  <si>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</si>
  <si>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</si>
  <si>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</si>
  <si>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</si>
  <si>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</si>
  <si>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</si>
  <si>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</si>
  <si>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</si>
  <si>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</si>
  <si>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</si>
  <si>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</si>
  <si>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</si>
  <si>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</si>
  <si>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</si>
  <si>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</si>
  <si>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</si>
  <si>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</si>
  <si>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</si>
  <si>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</si>
  <si>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</si>
  <si>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</si>
  <si>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</si>
  <si>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</si>
  <si>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</si>
  <si>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</si>
  <si>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</si>
  <si>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</si>
  <si>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</si>
  <si>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</si>
  <si>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</si>
  <si>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</si>
  <si>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</si>
  <si>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</si>
  <si>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</si>
  <si>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</si>
  <si>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</si>
  <si>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</si>
  <si>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</si>
  <si>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</si>
  <si>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</si>
  <si>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</si>
  <si>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</si>
  <si>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</si>
  <si>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</si>
  <si>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</si>
  <si>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</si>
  <si>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</si>
  <si>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</si>
  <si>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</si>
  <si>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</si>
  <si>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</si>
  <si>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</si>
  <si>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</si>
  <si>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</si>
  <si>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</si>
  <si>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</si>
  <si>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</si>
  <si>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</si>
  <si>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</si>
  <si>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</si>
  <si>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</si>
  <si>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</si>
  <si>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</si>
  <si>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</si>
  <si>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</si>
  <si>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</si>
  <si>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</si>
  <si>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</si>
  <si>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</si>
  <si>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</si>
  <si>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</si>
  <si>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</si>
  <si>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</si>
  <si>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</si>
  <si>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</si>
  <si>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</si>
  <si>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</si>
  <si>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</si>
  <si>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</si>
  <si>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</si>
  <si>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</si>
  <si>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</si>
  <si>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</si>
  <si>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</si>
  <si>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</si>
  <si>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</si>
  <si>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</si>
  <si>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</si>
  <si>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</si>
  <si>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</si>
  <si>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</si>
  <si>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</si>
  <si>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</si>
  <si>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</si>
  <si>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</si>
  <si>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</si>
  <si>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</si>
  <si>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</si>
  <si>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</si>
  <si>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</si>
  <si>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</si>
  <si>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</si>
  <si>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</si>
  <si>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</si>
  <si>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</si>
  <si>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</si>
  <si>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</si>
  <si>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</si>
  <si>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</si>
  <si>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</si>
  <si>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</si>
  <si>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</si>
  <si>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</si>
  <si>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</si>
  <si>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</si>
  <si>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</si>
  <si>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</si>
  <si>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</si>
  <si>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</si>
  <si>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</si>
  <si>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</si>
  <si>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</si>
  <si>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</si>
  <si>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</si>
  <si>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</si>
  <si>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</si>
  <si>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</si>
  <si>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</si>
  <si>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</si>
  <si>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</si>
  <si>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</si>
  <si>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</si>
  <si>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</si>
  <si>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</si>
  <si>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</si>
  <si>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</si>
  <si>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</si>
  <si>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</si>
  <si>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</si>
  <si>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</si>
  <si>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</si>
  <si>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</si>
  <si>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</si>
  <si>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</si>
  <si>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</si>
  <si>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</si>
  <si>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</si>
  <si>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</si>
  <si>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</si>
  <si>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</si>
  <si>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</si>
  <si>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</si>
  <si>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</si>
  <si>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</si>
  <si>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</si>
  <si>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</si>
  <si>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</si>
  <si>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</si>
  <si>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</si>
  <si>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</si>
  <si>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</si>
  <si>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</si>
  <si>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</si>
  <si>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</si>
  <si>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</si>
  <si>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</si>
  <si>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</si>
  <si>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</si>
  <si>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</si>
  <si>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</si>
  <si>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</si>
  <si>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</si>
  <si>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</si>
  <si>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</si>
  <si>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</si>
  <si>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</si>
  <si>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</si>
  <si>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</si>
  <si>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</si>
  <si>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CUENTAS DE CHEQUES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</si>
  <si>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</si>
  <si>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</si>
  <si>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</si>
  <si>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</si>
  <si>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</si>
  <si>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</si>
  <si>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</si>
  <si>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</si>
  <si>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</si>
  <si>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</si>
  <si>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</si>
  <si>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</si>
  <si>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</si>
  <si>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</si>
  <si>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</si>
  <si>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</si>
  <si>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</si>
  <si>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</si>
  <si>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</si>
  <si>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</si>
  <si>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</si>
  <si>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</si>
  <si>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</si>
  <si>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</si>
  <si>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</si>
  <si>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</si>
  <si>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ACT-02 PARTICIPACIONES, APORTACIONES, CONVENIOS, INCENTIVOS</t>
  </si>
  <si>
    <t>ACT-01 INGRESOS DE GESTION</t>
  </si>
  <si>
    <t>ACT-03 OTROS INGRESOS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</si>
  <si>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</si>
  <si>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</si>
  <si>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</si>
  <si>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</si>
  <si>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</si>
  <si>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</si>
  <si>
    <t>Correspondiente del 1 de Enero al 30 de Septiembre del 2019</t>
  </si>
  <si>
    <t>Obra pública en bienes propios y dominio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</si>
</sst>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</cellStyleXfs>
  <cellXfs count="240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3" borderId="1" xfId="10" applyFont="1" applyFill="1" applyBorder="1" applyAlignment="1">
      <alignment vertical="center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0" fontId="13" fillId="0" borderId="7" xfId="10" applyFont="1" applyFill="1" applyBorder="1" applyAlignment="1">
      <alignment horizontal="left" vertical="center" wrapText="1"/>
    </xf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2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7" xfId="10" applyFont="1" applyFill="1" applyBorder="1" applyAlignment="1">
      <alignment horizontal="left" vertical="center"/>
    </xf>
    <xf numFmtId="4" fontId="13" fillId="0" borderId="1" xfId="10" applyNumberFormat="1" applyFont="1" applyFill="1" applyBorder="1" applyAlignment="1">
      <alignment horizontal="right" vertical="center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7" xfId="10" applyFont="1" applyFill="1" applyBorder="1" applyAlignment="1">
      <alignment horizontal="left" vertical="center" wrapText="1" indent="1"/>
    </xf>
    <xf numFmtId="0" fontId="13" fillId="0" borderId="7" xfId="10" applyFont="1" applyFill="1" applyBorder="1" applyAlignment="1">
      <alignment horizontal="left" vertical="center" indent="1"/>
    </xf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5" borderId="5" xfId="9" applyFont="1" applyFill="1" applyBorder="1" applyAlignment="1">
      <alignment horizontal="center" vertical="center"/>
    </xf>
    <xf numFmtId="0" fontId="16" fillId="5" borderId="0" xfId="9" applyFont="1" applyFill="1" applyBorder="1"/>
    <xf numFmtId="0" fontId="16" fillId="5" borderId="19" xfId="9" applyFont="1" applyFill="1" applyBorder="1"/>
    <xf numFmtId="0" fontId="16" fillId="5" borderId="5" xfId="9" applyFont="1" applyFill="1" applyBorder="1"/>
    <xf numFmtId="0" fontId="17" fillId="8" borderId="5" xfId="9" applyFont="1" applyFill="1" applyBorder="1"/>
    <xf numFmtId="0" fontId="17" fillId="8" borderId="0" xfId="9" applyFont="1" applyFill="1" applyBorder="1"/>
    <xf numFmtId="0" fontId="17" fillId="8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5" borderId="5" xfId="8" applyFont="1" applyFill="1" applyBorder="1" applyAlignment="1">
      <alignment horizontal="center" vertical="center"/>
    </xf>
    <xf numFmtId="0" fontId="16" fillId="5" borderId="0" xfId="8" applyFont="1" applyFill="1" applyBorder="1"/>
    <xf numFmtId="0" fontId="16" fillId="5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5" borderId="5" xfId="8" applyFont="1" applyFill="1" applyBorder="1"/>
    <xf numFmtId="0" fontId="17" fillId="8" borderId="5" xfId="8" applyFont="1" applyFill="1" applyBorder="1"/>
    <xf numFmtId="0" fontId="17" fillId="8" borderId="0" xfId="8" applyFont="1" applyFill="1" applyBorder="1"/>
    <xf numFmtId="0" fontId="17" fillId="8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0" fontId="17" fillId="8" borderId="21" xfId="8" applyFont="1" applyFill="1" applyBorder="1"/>
    <xf numFmtId="0" fontId="17" fillId="8" borderId="22" xfId="8" applyFont="1" applyFill="1" applyBorder="1"/>
    <xf numFmtId="0" fontId="17" fillId="8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3" fillId="0" borderId="27" xfId="12" applyFont="1" applyFill="1" applyBorder="1" applyAlignment="1">
      <alignment horizontal="center"/>
    </xf>
    <xf numFmtId="0" fontId="3" fillId="0" borderId="28" xfId="12" applyFont="1" applyFill="1" applyBorder="1"/>
    <xf numFmtId="4" fontId="3" fillId="0" borderId="28" xfId="12" applyNumberFormat="1" applyFont="1" applyBorder="1"/>
    <xf numFmtId="9" fontId="3" fillId="0" borderId="28" xfId="12" applyNumberFormat="1" applyFont="1" applyBorder="1"/>
    <xf numFmtId="0" fontId="13" fillId="0" borderId="29" xfId="8" applyFont="1" applyBorder="1"/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13" fillId="0" borderId="27" xfId="8" applyFont="1" applyBorder="1" applyAlignment="1">
      <alignment horizontal="center"/>
    </xf>
    <xf numFmtId="0" fontId="13" fillId="0" borderId="28" xfId="8" applyFont="1" applyBorder="1"/>
    <xf numFmtId="4" fontId="13" fillId="0" borderId="28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3" fillId="0" borderId="27" xfId="12" applyFont="1" applyFill="1" applyBorder="1" applyAlignment="1">
      <alignment horizontal="center" vertical="center"/>
    </xf>
    <xf numFmtId="0" fontId="13" fillId="0" borderId="31" xfId="8" applyFont="1" applyBorder="1"/>
    <xf numFmtId="0" fontId="13" fillId="0" borderId="32" xfId="8" applyFont="1" applyBorder="1"/>
    <xf numFmtId="0" fontId="3" fillId="0" borderId="24" xfId="12" applyFont="1" applyFill="1" applyBorder="1" applyAlignment="1"/>
    <xf numFmtId="0" fontId="3" fillId="0" borderId="28" xfId="12" applyFont="1" applyFill="1" applyBorder="1" applyAlignment="1">
      <alignment wrapText="1"/>
    </xf>
    <xf numFmtId="0" fontId="3" fillId="0" borderId="33" xfId="12" applyFont="1" applyFill="1" applyBorder="1" applyAlignment="1">
      <alignment horizontal="center" vertical="center"/>
    </xf>
    <xf numFmtId="0" fontId="3" fillId="0" borderId="34" xfId="12" applyFont="1" applyFill="1" applyBorder="1" applyAlignment="1">
      <alignment wrapText="1"/>
    </xf>
    <xf numFmtId="0" fontId="13" fillId="0" borderId="34" xfId="8" applyFont="1" applyBorder="1"/>
    <xf numFmtId="0" fontId="13" fillId="0" borderId="35" xfId="8" applyFont="1" applyBorder="1"/>
    <xf numFmtId="0" fontId="13" fillId="0" borderId="33" xfId="8" applyFont="1" applyBorder="1"/>
    <xf numFmtId="0" fontId="13" fillId="0" borderId="34" xfId="12" applyFont="1" applyBorder="1"/>
    <xf numFmtId="0" fontId="13" fillId="0" borderId="30" xfId="8" applyFont="1" applyBorder="1"/>
    <xf numFmtId="4" fontId="7" fillId="0" borderId="24" xfId="0" applyNumberFormat="1" applyFont="1" applyBorder="1"/>
    <xf numFmtId="4" fontId="3" fillId="0" borderId="24" xfId="0" applyNumberFormat="1" applyFont="1" applyFill="1" applyBorder="1" applyAlignment="1">
      <alignment horizontal="right" vertical="top"/>
    </xf>
    <xf numFmtId="9" fontId="13" fillId="0" borderId="24" xfId="8" applyNumberFormat="1" applyFont="1" applyBorder="1"/>
    <xf numFmtId="0" fontId="12" fillId="10" borderId="1" xfId="10" applyFont="1" applyFill="1" applyBorder="1" applyAlignment="1">
      <alignment vertical="center"/>
    </xf>
    <xf numFmtId="4" fontId="11" fillId="10" borderId="1" xfId="10" applyNumberFormat="1" applyFont="1" applyFill="1" applyBorder="1" applyAlignment="1">
      <alignment horizontal="right"/>
    </xf>
    <xf numFmtId="0" fontId="12" fillId="10" borderId="2" xfId="10" applyFont="1" applyFill="1" applyBorder="1" applyAlignment="1">
      <alignment vertical="center"/>
    </xf>
    <xf numFmtId="4" fontId="11" fillId="10" borderId="1" xfId="10" applyNumberFormat="1" applyFont="1" applyFill="1" applyBorder="1"/>
    <xf numFmtId="0" fontId="16" fillId="11" borderId="5" xfId="9" applyFont="1" applyFill="1" applyBorder="1" applyAlignment="1">
      <alignment horizontal="center" vertical="center"/>
    </xf>
    <xf numFmtId="0" fontId="16" fillId="11" borderId="0" xfId="9" applyFont="1" applyFill="1" applyBorder="1"/>
    <xf numFmtId="0" fontId="16" fillId="11" borderId="19" xfId="9" applyFont="1" applyFill="1" applyBorder="1"/>
    <xf numFmtId="0" fontId="12" fillId="10" borderId="14" xfId="10" applyFont="1" applyFill="1" applyBorder="1" applyAlignment="1">
      <alignment vertical="center"/>
    </xf>
    <xf numFmtId="4" fontId="3" fillId="0" borderId="31" xfId="12" applyNumberFormat="1" applyFont="1" applyBorder="1"/>
    <xf numFmtId="4" fontId="13" fillId="0" borderId="0" xfId="9" applyNumberFormat="1" applyFont="1"/>
    <xf numFmtId="0" fontId="13" fillId="0" borderId="36" xfId="9" applyFont="1" applyBorder="1"/>
    <xf numFmtId="0" fontId="13" fillId="0" borderId="37" xfId="9" applyFont="1" applyBorder="1"/>
    <xf numFmtId="4" fontId="20" fillId="0" borderId="38" xfId="0" applyNumberFormat="1" applyFont="1" applyBorder="1"/>
    <xf numFmtId="0" fontId="22" fillId="9" borderId="15" xfId="8" applyFont="1" applyFill="1" applyBorder="1" applyAlignment="1">
      <alignment horizontal="center" vertical="center"/>
    </xf>
    <xf numFmtId="0" fontId="22" fillId="9" borderId="18" xfId="8" applyFont="1" applyFill="1" applyBorder="1" applyAlignment="1">
      <alignment horizontal="center" vertical="center"/>
    </xf>
    <xf numFmtId="0" fontId="22" fillId="9" borderId="5" xfId="8" applyFont="1" applyFill="1" applyBorder="1" applyAlignment="1">
      <alignment horizontal="center" vertical="center"/>
    </xf>
    <xf numFmtId="0" fontId="22" fillId="9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" fillId="4" borderId="15" xfId="8" applyFont="1" applyFill="1" applyBorder="1" applyAlignment="1">
      <alignment horizontal="center" vertical="center"/>
    </xf>
    <xf numFmtId="0" fontId="2" fillId="4" borderId="6" xfId="8" applyFont="1" applyFill="1" applyBorder="1" applyAlignment="1">
      <alignment horizontal="center" vertical="center"/>
    </xf>
    <xf numFmtId="0" fontId="2" fillId="4" borderId="18" xfId="8" applyFont="1" applyFill="1" applyBorder="1" applyAlignment="1">
      <alignment horizontal="center" vertical="center"/>
    </xf>
    <xf numFmtId="0" fontId="2" fillId="4" borderId="5" xfId="8" applyFont="1" applyFill="1" applyBorder="1" applyAlignment="1">
      <alignment horizontal="center" vertical="center"/>
    </xf>
    <xf numFmtId="0" fontId="2" fillId="4" borderId="0" xfId="8" applyFont="1" applyFill="1" applyBorder="1" applyAlignment="1">
      <alignment horizontal="center" vertical="center"/>
    </xf>
    <xf numFmtId="0" fontId="2" fillId="4" borderId="19" xfId="8" applyFont="1" applyFill="1" applyBorder="1" applyAlignment="1">
      <alignment horizontal="center" vertical="center"/>
    </xf>
    <xf numFmtId="0" fontId="12" fillId="4" borderId="15" xfId="8" applyFont="1" applyFill="1" applyBorder="1" applyAlignment="1">
      <alignment horizontal="center" vertical="center"/>
    </xf>
    <xf numFmtId="0" fontId="12" fillId="4" borderId="6" xfId="8" applyFont="1" applyFill="1" applyBorder="1" applyAlignment="1">
      <alignment horizontal="center" vertical="center"/>
    </xf>
    <xf numFmtId="0" fontId="12" fillId="4" borderId="18" xfId="8" applyFont="1" applyFill="1" applyBorder="1" applyAlignment="1">
      <alignment horizontal="center" vertical="center"/>
    </xf>
    <xf numFmtId="0" fontId="12" fillId="4" borderId="5" xfId="8" applyFont="1" applyFill="1" applyBorder="1" applyAlignment="1">
      <alignment horizontal="center" vertical="center"/>
    </xf>
    <xf numFmtId="0" fontId="12" fillId="4" borderId="0" xfId="8" applyFont="1" applyFill="1" applyBorder="1" applyAlignment="1">
      <alignment horizontal="center" vertical="center"/>
    </xf>
    <xf numFmtId="0" fontId="12" fillId="4" borderId="19" xfId="8" applyFont="1" applyFill="1" applyBorder="1" applyAlignment="1">
      <alignment horizontal="center" vertical="center"/>
    </xf>
    <xf numFmtId="0" fontId="12" fillId="4" borderId="15" xfId="9" applyFont="1" applyFill="1" applyBorder="1" applyAlignment="1">
      <alignment horizontal="center" vertical="center"/>
    </xf>
    <xf numFmtId="0" fontId="12" fillId="4" borderId="6" xfId="9" applyFont="1" applyFill="1" applyBorder="1" applyAlignment="1">
      <alignment horizontal="center" vertical="center"/>
    </xf>
    <xf numFmtId="0" fontId="12" fillId="4" borderId="18" xfId="9" applyFont="1" applyFill="1" applyBorder="1" applyAlignment="1">
      <alignment horizontal="center" vertical="center"/>
    </xf>
    <xf numFmtId="0" fontId="12" fillId="4" borderId="5" xfId="9" applyFont="1" applyFill="1" applyBorder="1" applyAlignment="1">
      <alignment horizontal="center" vertical="center"/>
    </xf>
    <xf numFmtId="0" fontId="12" fillId="4" borderId="0" xfId="9" applyFont="1" applyFill="1" applyBorder="1" applyAlignment="1">
      <alignment horizontal="center" vertical="center"/>
    </xf>
    <xf numFmtId="0" fontId="12" fillId="4" borderId="19" xfId="9" applyFont="1" applyFill="1" applyBorder="1" applyAlignment="1">
      <alignment horizontal="center" vertical="center"/>
    </xf>
    <xf numFmtId="0" fontId="11" fillId="7" borderId="15" xfId="10" applyFont="1" applyFill="1" applyBorder="1" applyAlignment="1">
      <alignment horizontal="center" vertical="center"/>
    </xf>
    <xf numFmtId="0" fontId="11" fillId="7" borderId="6" xfId="10" applyFont="1" applyFill="1" applyBorder="1" applyAlignment="1">
      <alignment horizontal="center" vertical="center"/>
    </xf>
    <xf numFmtId="0" fontId="11" fillId="7" borderId="18" xfId="10" applyFont="1" applyFill="1" applyBorder="1" applyAlignment="1">
      <alignment horizontal="center" vertical="center"/>
    </xf>
    <xf numFmtId="0" fontId="11" fillId="7" borderId="5" xfId="10" applyFont="1" applyFill="1" applyBorder="1" applyAlignment="1">
      <alignment horizontal="center" vertical="center"/>
    </xf>
    <xf numFmtId="0" fontId="11" fillId="7" borderId="0" xfId="10" applyFont="1" applyFill="1" applyBorder="1" applyAlignment="1">
      <alignment horizontal="center" vertical="center"/>
    </xf>
    <xf numFmtId="0" fontId="11" fillId="7" borderId="19" xfId="10" applyFont="1" applyFill="1" applyBorder="1" applyAlignment="1">
      <alignment horizontal="center" vertical="center"/>
    </xf>
    <xf numFmtId="0" fontId="11" fillId="7" borderId="5" xfId="10" applyFont="1" applyFill="1" applyBorder="1" applyAlignment="1">
      <alignment horizontal="center"/>
    </xf>
    <xf numFmtId="0" fontId="11" fillId="7" borderId="0" xfId="10" applyFont="1" applyFill="1" applyBorder="1" applyAlignment="1">
      <alignment horizontal="center"/>
    </xf>
    <xf numFmtId="0" fontId="11" fillId="7" borderId="19" xfId="10" applyFont="1" applyFill="1" applyBorder="1" applyAlignment="1">
      <alignment horizontal="center"/>
    </xf>
    <xf numFmtId="0" fontId="2" fillId="7" borderId="15" xfId="10" applyFont="1" applyFill="1" applyBorder="1" applyAlignment="1" applyProtection="1">
      <alignment horizontal="center" vertical="center" wrapText="1"/>
      <protection locked="0"/>
    </xf>
    <xf numFmtId="0" fontId="2" fillId="7" borderId="6" xfId="10" applyFont="1" applyFill="1" applyBorder="1" applyAlignment="1" applyProtection="1">
      <alignment horizontal="center" vertical="center" wrapText="1"/>
      <protection locked="0"/>
    </xf>
    <xf numFmtId="0" fontId="2" fillId="7" borderId="18" xfId="10" applyFont="1" applyFill="1" applyBorder="1" applyAlignment="1" applyProtection="1">
      <alignment horizontal="center" vertical="center" wrapText="1"/>
      <protection locked="0"/>
    </xf>
    <xf numFmtId="0" fontId="2" fillId="7" borderId="5" xfId="10" applyFont="1" applyFill="1" applyBorder="1" applyAlignment="1" applyProtection="1">
      <alignment horizontal="center" vertical="center" wrapText="1"/>
      <protection locked="0"/>
    </xf>
    <xf numFmtId="0" fontId="2" fillId="7" borderId="0" xfId="10" applyFont="1" applyFill="1" applyBorder="1" applyAlignment="1" applyProtection="1">
      <alignment horizontal="center" vertical="center" wrapText="1"/>
      <protection locked="0"/>
    </xf>
    <xf numFmtId="0" fontId="2" fillId="7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12" fillId="4" borderId="5" xfId="9" applyFont="1" applyFill="1" applyBorder="1" applyAlignment="1">
      <alignment horizontal="center"/>
    </xf>
    <xf numFmtId="0" fontId="12" fillId="4" borderId="0" xfId="9" applyFont="1" applyFill="1" applyBorder="1" applyAlignment="1">
      <alignment horizontal="center"/>
    </xf>
    <xf numFmtId="0" fontId="12" fillId="4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3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228601</xdr:colOff>
      <xdr:row>2</xdr:row>
      <xdr:rowOff>276225</xdr:rowOff>
    </xdr:to>
    <xdr:pic>
      <xdr:nvPicPr>
        <xdr:cNvPr id="10" name="Imagen 9" descr="/Users/Dani/Desktop/logos/c creciendo por t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4267200</xdr:colOff>
      <xdr:row>0</xdr:row>
      <xdr:rowOff>57150</xdr:rowOff>
    </xdr:from>
    <xdr:to>
      <xdr:col>1</xdr:col>
      <xdr:colOff>5581650</xdr:colOff>
      <xdr:row>2</xdr:row>
      <xdr:rowOff>218733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57150"/>
          <a:ext cx="1314450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B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75" defaultRowHeight="11.25" x14ac:dyDescent="0.2"/>
  <cols>
    <col min="1" max="1" width="14.625" style="27" customWidth="1"/>
    <col min="2" max="2" width="73.875" style="27" bestFit="1" customWidth="1"/>
    <col min="3" max="16384" width="12.875" style="27"/>
  </cols>
  <sheetData>
    <row r="1" spans="1:2" ht="18.95" customHeight="1" x14ac:dyDescent="0.2">
      <c r="A1" s="193" t="s">
        <v>539</v>
      </c>
      <c r="B1" s="194"/>
    </row>
    <row r="2" spans="1:2" ht="18.95" customHeight="1" x14ac:dyDescent="0.2">
      <c r="A2" s="195" t="s">
        <v>533</v>
      </c>
      <c r="B2" s="196"/>
    </row>
    <row r="3" spans="1:2" ht="27.75" customHeight="1" x14ac:dyDescent="0.2">
      <c r="A3" s="195" t="s">
        <v>571</v>
      </c>
      <c r="B3" s="196"/>
    </row>
    <row r="4" spans="1:2" ht="15" customHeight="1" x14ac:dyDescent="0.2">
      <c r="A4" s="83" t="s">
        <v>83</v>
      </c>
      <c r="B4" s="84" t="s">
        <v>84</v>
      </c>
    </row>
    <row r="5" spans="1:2" x14ac:dyDescent="0.2">
      <c r="A5" s="75"/>
      <c r="B5" s="76"/>
    </row>
    <row r="6" spans="1:2" x14ac:dyDescent="0.2">
      <c r="A6" s="75"/>
      <c r="B6" s="77" t="s">
        <v>87</v>
      </c>
    </row>
    <row r="7" spans="1:2" x14ac:dyDescent="0.2">
      <c r="A7" s="75"/>
      <c r="B7" s="77"/>
    </row>
    <row r="8" spans="1:2" x14ac:dyDescent="0.2">
      <c r="A8" s="75"/>
      <c r="B8" s="78" t="s">
        <v>0</v>
      </c>
    </row>
    <row r="9" spans="1:2" x14ac:dyDescent="0.2">
      <c r="A9" s="79" t="s">
        <v>1</v>
      </c>
      <c r="B9" s="80" t="s">
        <v>2</v>
      </c>
    </row>
    <row r="10" spans="1:2" x14ac:dyDescent="0.2">
      <c r="A10" s="79" t="s">
        <v>3</v>
      </c>
      <c r="B10" s="80" t="s">
        <v>4</v>
      </c>
    </row>
    <row r="11" spans="1:2" x14ac:dyDescent="0.2">
      <c r="A11" s="79" t="s">
        <v>5</v>
      </c>
      <c r="B11" s="80" t="s">
        <v>6</v>
      </c>
    </row>
    <row r="12" spans="1:2" x14ac:dyDescent="0.2">
      <c r="A12" s="79" t="s">
        <v>178</v>
      </c>
      <c r="B12" s="80" t="s">
        <v>219</v>
      </c>
    </row>
    <row r="13" spans="1:2" x14ac:dyDescent="0.2">
      <c r="A13" s="79" t="s">
        <v>7</v>
      </c>
      <c r="B13" s="80" t="s">
        <v>218</v>
      </c>
    </row>
    <row r="14" spans="1:2" x14ac:dyDescent="0.2">
      <c r="A14" s="79" t="s">
        <v>8</v>
      </c>
      <c r="B14" s="80" t="s">
        <v>177</v>
      </c>
    </row>
    <row r="15" spans="1:2" x14ac:dyDescent="0.2">
      <c r="A15" s="79" t="s">
        <v>9</v>
      </c>
      <c r="B15" s="80" t="s">
        <v>10</v>
      </c>
    </row>
    <row r="16" spans="1:2" x14ac:dyDescent="0.2">
      <c r="A16" s="79" t="s">
        <v>11</v>
      </c>
      <c r="B16" s="80" t="s">
        <v>12</v>
      </c>
    </row>
    <row r="17" spans="1:2" x14ac:dyDescent="0.2">
      <c r="A17" s="79" t="s">
        <v>13</v>
      </c>
      <c r="B17" s="80" t="s">
        <v>14</v>
      </c>
    </row>
    <row r="18" spans="1:2" x14ac:dyDescent="0.2">
      <c r="A18" s="79" t="s">
        <v>15</v>
      </c>
      <c r="B18" s="80" t="s">
        <v>16</v>
      </c>
    </row>
    <row r="19" spans="1:2" x14ac:dyDescent="0.2">
      <c r="A19" s="79" t="s">
        <v>17</v>
      </c>
      <c r="B19" s="80" t="s">
        <v>18</v>
      </c>
    </row>
    <row r="20" spans="1:2" x14ac:dyDescent="0.2">
      <c r="A20" s="79" t="s">
        <v>19</v>
      </c>
      <c r="B20" s="80" t="s">
        <v>20</v>
      </c>
    </row>
    <row r="21" spans="1:2" x14ac:dyDescent="0.2">
      <c r="A21" s="79" t="s">
        <v>21</v>
      </c>
      <c r="B21" s="80" t="s">
        <v>215</v>
      </c>
    </row>
    <row r="22" spans="1:2" x14ac:dyDescent="0.2">
      <c r="A22" s="79" t="s">
        <v>22</v>
      </c>
      <c r="B22" s="80" t="s">
        <v>23</v>
      </c>
    </row>
    <row r="23" spans="1:2" x14ac:dyDescent="0.2">
      <c r="A23" s="79" t="s">
        <v>568</v>
      </c>
      <c r="B23" s="80" t="s">
        <v>24</v>
      </c>
    </row>
    <row r="24" spans="1:2" x14ac:dyDescent="0.2">
      <c r="A24" s="79" t="s">
        <v>569</v>
      </c>
      <c r="B24" s="80" t="s">
        <v>25</v>
      </c>
    </row>
    <row r="25" spans="1:2" x14ac:dyDescent="0.2">
      <c r="A25" s="79" t="s">
        <v>570</v>
      </c>
      <c r="B25" s="80" t="s">
        <v>26</v>
      </c>
    </row>
    <row r="26" spans="1:2" x14ac:dyDescent="0.2">
      <c r="A26" s="79" t="s">
        <v>27</v>
      </c>
      <c r="B26" s="80" t="s">
        <v>28</v>
      </c>
    </row>
    <row r="27" spans="1:2" x14ac:dyDescent="0.2">
      <c r="A27" s="79" t="s">
        <v>29</v>
      </c>
      <c r="B27" s="80" t="s">
        <v>30</v>
      </c>
    </row>
    <row r="28" spans="1:2" x14ac:dyDescent="0.2">
      <c r="A28" s="79" t="s">
        <v>31</v>
      </c>
      <c r="B28" s="80" t="s">
        <v>32</v>
      </c>
    </row>
    <row r="29" spans="1:2" x14ac:dyDescent="0.2">
      <c r="A29" s="79" t="s">
        <v>33</v>
      </c>
      <c r="B29" s="80" t="s">
        <v>34</v>
      </c>
    </row>
    <row r="30" spans="1:2" x14ac:dyDescent="0.2">
      <c r="A30" s="79" t="s">
        <v>92</v>
      </c>
      <c r="B30" s="80" t="s">
        <v>93</v>
      </c>
    </row>
    <row r="31" spans="1:2" x14ac:dyDescent="0.2">
      <c r="A31" s="75"/>
      <c r="B31" s="76"/>
    </row>
    <row r="32" spans="1:2" x14ac:dyDescent="0.2">
      <c r="A32" s="75"/>
      <c r="B32" s="78"/>
    </row>
    <row r="33" spans="1:2" x14ac:dyDescent="0.2">
      <c r="A33" s="79" t="s">
        <v>90</v>
      </c>
      <c r="B33" s="80" t="s">
        <v>85</v>
      </c>
    </row>
    <row r="34" spans="1:2" x14ac:dyDescent="0.2">
      <c r="A34" s="79" t="s">
        <v>91</v>
      </c>
      <c r="B34" s="80" t="s">
        <v>86</v>
      </c>
    </row>
    <row r="35" spans="1:2" x14ac:dyDescent="0.2">
      <c r="A35" s="75"/>
      <c r="B35" s="76"/>
    </row>
    <row r="36" spans="1:2" x14ac:dyDescent="0.2">
      <c r="A36" s="75"/>
      <c r="B36" s="77" t="s">
        <v>88</v>
      </c>
    </row>
    <row r="37" spans="1:2" x14ac:dyDescent="0.2">
      <c r="A37" s="75" t="s">
        <v>89</v>
      </c>
      <c r="B37" s="80" t="s">
        <v>36</v>
      </c>
    </row>
    <row r="38" spans="1:2" x14ac:dyDescent="0.2">
      <c r="A38" s="75"/>
      <c r="B38" s="80" t="s">
        <v>37</v>
      </c>
    </row>
    <row r="39" spans="1:2" x14ac:dyDescent="0.2">
      <c r="A39" s="81"/>
      <c r="B39" s="82"/>
    </row>
    <row r="40" spans="1:2" x14ac:dyDescent="0.2">
      <c r="A40" s="197" t="s">
        <v>538</v>
      </c>
      <c r="B40" s="197"/>
    </row>
  </sheetData>
  <sheetProtection formatCells="0" formatColumns="0" formatRows="0" autoFilter="0" pivotTables="0"/>
  <mergeCells count="4">
    <mergeCell ref="A1:B1"/>
    <mergeCell ref="A2:B2"/>
    <mergeCell ref="A3:B3"/>
    <mergeCell ref="A40:B40"/>
  </mergeCell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zoomScale="80" zoomScaleNormal="80" workbookViewId="0">
      <selection sqref="A1:I1"/>
    </sheetView>
  </sheetViews>
  <sheetFormatPr baseColWidth="10" defaultColWidth="9.125" defaultRowHeight="11.25" x14ac:dyDescent="0.2"/>
  <cols>
    <col min="1" max="1" width="10" style="33" customWidth="1"/>
    <col min="2" max="2" width="34.125" style="33" customWidth="1"/>
    <col min="3" max="3" width="16.5" style="33" bestFit="1" customWidth="1"/>
    <col min="4" max="4" width="19.125" style="33" customWidth="1"/>
    <col min="5" max="5" width="28" style="33" customWidth="1"/>
    <col min="6" max="6" width="22.625" style="33" customWidth="1"/>
    <col min="7" max="8" width="16.625" style="33" customWidth="1"/>
    <col min="9" max="9" width="11.875" style="33" bestFit="1" customWidth="1"/>
    <col min="10" max="16384" width="9.125" style="33"/>
  </cols>
  <sheetData>
    <row r="1" spans="1:9" s="32" customFormat="1" ht="18.95" customHeight="1" x14ac:dyDescent="0.25">
      <c r="A1" s="198" t="str">
        <f>'Notas a los Edos Financieros'!A1</f>
        <v>Municipio de Comonfort, Guanajuato</v>
      </c>
      <c r="B1" s="199"/>
      <c r="C1" s="199"/>
      <c r="D1" s="199"/>
      <c r="E1" s="199"/>
      <c r="F1" s="199"/>
      <c r="G1" s="199"/>
      <c r="H1" s="199"/>
      <c r="I1" s="200"/>
    </row>
    <row r="2" spans="1:9" s="32" customFormat="1" ht="18.95" customHeight="1" x14ac:dyDescent="0.25">
      <c r="A2" s="201" t="s">
        <v>220</v>
      </c>
      <c r="B2" s="202"/>
      <c r="C2" s="202"/>
      <c r="D2" s="202"/>
      <c r="E2" s="202"/>
      <c r="F2" s="202"/>
      <c r="G2" s="202"/>
      <c r="H2" s="202"/>
      <c r="I2" s="203"/>
    </row>
    <row r="3" spans="1:9" s="32" customFormat="1" ht="18.95" customHeight="1" x14ac:dyDescent="0.25">
      <c r="A3" s="201" t="str">
        <f>'Notas a los Edos Financieros'!A3</f>
        <v>Correspondiente del 1 de Enero al 30 de Septiembre del 2019</v>
      </c>
      <c r="B3" s="202"/>
      <c r="C3" s="202"/>
      <c r="D3" s="202"/>
      <c r="E3" s="202"/>
      <c r="F3" s="202"/>
      <c r="G3" s="202"/>
      <c r="H3" s="202"/>
      <c r="I3" s="203"/>
    </row>
    <row r="4" spans="1:9" x14ac:dyDescent="0.2">
      <c r="A4" s="119" t="s">
        <v>221</v>
      </c>
      <c r="B4" s="120"/>
      <c r="C4" s="120"/>
      <c r="D4" s="120"/>
      <c r="E4" s="120"/>
      <c r="F4" s="120"/>
      <c r="G4" s="120"/>
      <c r="H4" s="120"/>
      <c r="I4" s="121"/>
    </row>
    <row r="5" spans="1:9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x14ac:dyDescent="0.2">
      <c r="A6" s="125" t="s">
        <v>184</v>
      </c>
      <c r="B6" s="120"/>
      <c r="C6" s="120"/>
      <c r="D6" s="120"/>
      <c r="E6" s="120"/>
      <c r="F6" s="120"/>
      <c r="G6" s="120"/>
      <c r="H6" s="120"/>
      <c r="I6" s="121"/>
    </row>
    <row r="7" spans="1:9" x14ac:dyDescent="0.2">
      <c r="A7" s="126" t="s">
        <v>182</v>
      </c>
      <c r="B7" s="127" t="s">
        <v>179</v>
      </c>
      <c r="C7" s="127" t="s">
        <v>180</v>
      </c>
      <c r="D7" s="127" t="s">
        <v>181</v>
      </c>
      <c r="E7" s="127"/>
      <c r="F7" s="127"/>
      <c r="G7" s="127"/>
      <c r="H7" s="127"/>
      <c r="I7" s="128"/>
    </row>
    <row r="8" spans="1:9" x14ac:dyDescent="0.2">
      <c r="A8" s="157">
        <v>1114</v>
      </c>
      <c r="B8" s="158" t="s">
        <v>222</v>
      </c>
      <c r="C8" s="159">
        <v>0</v>
      </c>
      <c r="D8" s="158"/>
      <c r="E8" s="158"/>
      <c r="F8" s="158"/>
      <c r="G8" s="158"/>
      <c r="H8" s="158"/>
      <c r="I8" s="146"/>
    </row>
    <row r="9" spans="1:9" x14ac:dyDescent="0.2">
      <c r="A9" s="157">
        <v>1115</v>
      </c>
      <c r="B9" s="158" t="s">
        <v>223</v>
      </c>
      <c r="C9" s="159">
        <v>1558517.45</v>
      </c>
      <c r="D9" s="158" t="s">
        <v>535</v>
      </c>
      <c r="E9" s="158"/>
      <c r="F9" s="158"/>
      <c r="G9" s="158"/>
      <c r="H9" s="158"/>
      <c r="I9" s="146"/>
    </row>
    <row r="10" spans="1:9" x14ac:dyDescent="0.2">
      <c r="A10" s="157">
        <v>1121</v>
      </c>
      <c r="B10" s="158" t="s">
        <v>224</v>
      </c>
      <c r="C10" s="159">
        <v>28104219.870000001</v>
      </c>
      <c r="D10" s="158" t="s">
        <v>534</v>
      </c>
      <c r="E10" s="158"/>
      <c r="F10" s="158"/>
      <c r="G10" s="158"/>
      <c r="H10" s="158"/>
      <c r="I10" s="146"/>
    </row>
    <row r="11" spans="1:9" x14ac:dyDescent="0.2">
      <c r="A11" s="157">
        <v>1211</v>
      </c>
      <c r="B11" s="158" t="s">
        <v>225</v>
      </c>
      <c r="C11" s="159">
        <v>0</v>
      </c>
      <c r="D11" s="158"/>
      <c r="E11" s="158"/>
      <c r="F11" s="158"/>
      <c r="G11" s="158"/>
      <c r="H11" s="158"/>
      <c r="I11" s="146"/>
    </row>
    <row r="12" spans="1:9" x14ac:dyDescent="0.2">
      <c r="A12" s="122"/>
      <c r="B12" s="123"/>
      <c r="C12" s="123"/>
      <c r="D12" s="123"/>
      <c r="E12" s="123"/>
      <c r="F12" s="123"/>
      <c r="G12" s="123"/>
      <c r="H12" s="123"/>
      <c r="I12" s="124"/>
    </row>
    <row r="13" spans="1:9" x14ac:dyDescent="0.2">
      <c r="A13" s="125" t="s">
        <v>185</v>
      </c>
      <c r="B13" s="120"/>
      <c r="C13" s="120"/>
      <c r="D13" s="120"/>
      <c r="E13" s="120"/>
      <c r="F13" s="120"/>
      <c r="G13" s="120"/>
      <c r="H13" s="120"/>
      <c r="I13" s="121"/>
    </row>
    <row r="14" spans="1:9" x14ac:dyDescent="0.2">
      <c r="A14" s="126" t="s">
        <v>182</v>
      </c>
      <c r="B14" s="127" t="s">
        <v>179</v>
      </c>
      <c r="C14" s="127" t="s">
        <v>180</v>
      </c>
      <c r="D14" s="127">
        <v>2018</v>
      </c>
      <c r="E14" s="127">
        <f>D14-1</f>
        <v>2017</v>
      </c>
      <c r="F14" s="127">
        <f>E14-1</f>
        <v>2016</v>
      </c>
      <c r="G14" s="127">
        <f>F14-1</f>
        <v>2015</v>
      </c>
      <c r="H14" s="127" t="s">
        <v>217</v>
      </c>
      <c r="I14" s="128"/>
    </row>
    <row r="15" spans="1:9" x14ac:dyDescent="0.2">
      <c r="A15" s="157">
        <v>1122</v>
      </c>
      <c r="B15" s="158" t="s">
        <v>226</v>
      </c>
      <c r="C15" s="159">
        <v>665028.69999999995</v>
      </c>
      <c r="D15" s="159">
        <v>97805.33</v>
      </c>
      <c r="E15" s="159">
        <v>33661.379999999997</v>
      </c>
      <c r="F15" s="159">
        <v>36106.68</v>
      </c>
      <c r="G15" s="159">
        <v>36106.68</v>
      </c>
      <c r="H15" s="158"/>
      <c r="I15" s="146"/>
    </row>
    <row r="16" spans="1:9" x14ac:dyDescent="0.2">
      <c r="A16" s="157">
        <v>1124</v>
      </c>
      <c r="B16" s="158" t="s">
        <v>227</v>
      </c>
      <c r="C16" s="159">
        <v>92022.93</v>
      </c>
      <c r="D16" s="159">
        <v>66889.899999999994</v>
      </c>
      <c r="E16" s="159">
        <v>1178558.75</v>
      </c>
      <c r="F16" s="159">
        <v>2251607.25</v>
      </c>
      <c r="G16" s="159">
        <v>1607274.18</v>
      </c>
      <c r="H16" s="158"/>
      <c r="I16" s="146"/>
    </row>
    <row r="17" spans="1:9" x14ac:dyDescent="0.2">
      <c r="A17" s="122"/>
      <c r="B17" s="123"/>
      <c r="C17" s="123"/>
      <c r="D17" s="123"/>
      <c r="E17" s="123"/>
      <c r="F17" s="123"/>
      <c r="G17" s="123"/>
      <c r="H17" s="123"/>
      <c r="I17" s="124"/>
    </row>
    <row r="18" spans="1:9" x14ac:dyDescent="0.2">
      <c r="A18" s="125" t="s">
        <v>186</v>
      </c>
      <c r="B18" s="120"/>
      <c r="C18" s="120"/>
      <c r="D18" s="120"/>
      <c r="E18" s="120"/>
      <c r="F18" s="120"/>
      <c r="G18" s="120"/>
      <c r="H18" s="120"/>
      <c r="I18" s="121"/>
    </row>
    <row r="19" spans="1:9" x14ac:dyDescent="0.2">
      <c r="A19" s="126" t="s">
        <v>182</v>
      </c>
      <c r="B19" s="127" t="s">
        <v>179</v>
      </c>
      <c r="C19" s="127" t="s">
        <v>180</v>
      </c>
      <c r="D19" s="127" t="s">
        <v>228</v>
      </c>
      <c r="E19" s="127" t="s">
        <v>229</v>
      </c>
      <c r="F19" s="127" t="s">
        <v>230</v>
      </c>
      <c r="G19" s="127" t="s">
        <v>231</v>
      </c>
      <c r="H19" s="127" t="s">
        <v>232</v>
      </c>
      <c r="I19" s="128"/>
    </row>
    <row r="20" spans="1:9" x14ac:dyDescent="0.2">
      <c r="A20" s="157">
        <v>1123</v>
      </c>
      <c r="B20" s="158" t="s">
        <v>233</v>
      </c>
      <c r="C20" s="159">
        <v>387506.42</v>
      </c>
      <c r="D20" s="159">
        <v>387506.42</v>
      </c>
      <c r="E20" s="177">
        <v>0</v>
      </c>
      <c r="F20" s="177">
        <v>0</v>
      </c>
      <c r="G20" s="177">
        <v>0</v>
      </c>
      <c r="H20" s="158"/>
      <c r="I20" s="146"/>
    </row>
    <row r="21" spans="1:9" x14ac:dyDescent="0.2">
      <c r="A21" s="157">
        <v>1125</v>
      </c>
      <c r="B21" s="158" t="s">
        <v>234</v>
      </c>
      <c r="C21" s="159">
        <v>35233</v>
      </c>
      <c r="D21" s="159">
        <v>35233</v>
      </c>
      <c r="E21" s="177">
        <v>0</v>
      </c>
      <c r="F21" s="177">
        <v>0</v>
      </c>
      <c r="G21" s="177">
        <v>0</v>
      </c>
      <c r="H21" s="158"/>
      <c r="I21" s="146"/>
    </row>
    <row r="22" spans="1:9" x14ac:dyDescent="0.2">
      <c r="A22" s="157">
        <v>1131</v>
      </c>
      <c r="B22" s="158" t="s">
        <v>235</v>
      </c>
      <c r="C22" s="159">
        <v>891228.11</v>
      </c>
      <c r="D22" s="159">
        <v>891228.11</v>
      </c>
      <c r="E22" s="177">
        <v>0</v>
      </c>
      <c r="F22" s="177">
        <v>0</v>
      </c>
      <c r="G22" s="177">
        <v>0</v>
      </c>
      <c r="H22" s="158"/>
      <c r="I22" s="146"/>
    </row>
    <row r="23" spans="1:9" x14ac:dyDescent="0.2">
      <c r="A23" s="157">
        <v>1132</v>
      </c>
      <c r="B23" s="158" t="s">
        <v>236</v>
      </c>
      <c r="C23" s="159">
        <v>32950.379999999997</v>
      </c>
      <c r="D23" s="159">
        <v>32950.379999999997</v>
      </c>
      <c r="E23" s="178">
        <v>0</v>
      </c>
      <c r="F23" s="178">
        <v>0</v>
      </c>
      <c r="G23" s="177">
        <v>0</v>
      </c>
      <c r="H23" s="158"/>
      <c r="I23" s="146"/>
    </row>
    <row r="24" spans="1:9" x14ac:dyDescent="0.2">
      <c r="A24" s="157">
        <v>1133</v>
      </c>
      <c r="B24" s="158" t="s">
        <v>237</v>
      </c>
      <c r="C24" s="159">
        <v>0</v>
      </c>
      <c r="D24" s="159">
        <v>0</v>
      </c>
      <c r="E24" s="178">
        <v>0</v>
      </c>
      <c r="F24" s="178">
        <v>0</v>
      </c>
      <c r="G24" s="178">
        <v>0</v>
      </c>
      <c r="H24" s="158"/>
      <c r="I24" s="146"/>
    </row>
    <row r="25" spans="1:9" x14ac:dyDescent="0.2">
      <c r="A25" s="157">
        <v>1134</v>
      </c>
      <c r="B25" s="158" t="s">
        <v>238</v>
      </c>
      <c r="C25" s="159">
        <v>9381300.1999999993</v>
      </c>
      <c r="D25" s="159">
        <v>9381300.1999999993</v>
      </c>
      <c r="E25" s="178">
        <v>0</v>
      </c>
      <c r="F25" s="178">
        <v>0</v>
      </c>
      <c r="G25" s="178">
        <v>0</v>
      </c>
      <c r="H25" s="158"/>
      <c r="I25" s="146"/>
    </row>
    <row r="26" spans="1:9" x14ac:dyDescent="0.2">
      <c r="A26" s="157">
        <v>1139</v>
      </c>
      <c r="B26" s="158" t="s">
        <v>239</v>
      </c>
      <c r="C26" s="159">
        <v>0</v>
      </c>
      <c r="D26" s="159">
        <v>0</v>
      </c>
      <c r="E26" s="178">
        <v>0</v>
      </c>
      <c r="F26" s="178">
        <v>0</v>
      </c>
      <c r="G26" s="178">
        <v>0</v>
      </c>
      <c r="H26" s="158"/>
      <c r="I26" s="146"/>
    </row>
    <row r="27" spans="1:9" x14ac:dyDescent="0.2">
      <c r="A27" s="122"/>
      <c r="B27" s="123"/>
      <c r="C27" s="123"/>
      <c r="D27" s="123"/>
      <c r="E27" s="123"/>
      <c r="F27" s="123"/>
      <c r="G27" s="123"/>
      <c r="H27" s="123"/>
      <c r="I27" s="124"/>
    </row>
    <row r="28" spans="1:9" x14ac:dyDescent="0.2">
      <c r="A28" s="125" t="s">
        <v>240</v>
      </c>
      <c r="B28" s="120"/>
      <c r="C28" s="120"/>
      <c r="D28" s="120"/>
      <c r="E28" s="120"/>
      <c r="F28" s="120"/>
      <c r="G28" s="120"/>
      <c r="H28" s="120"/>
      <c r="I28" s="121"/>
    </row>
    <row r="29" spans="1:9" x14ac:dyDescent="0.2">
      <c r="A29" s="126" t="s">
        <v>182</v>
      </c>
      <c r="B29" s="127" t="s">
        <v>179</v>
      </c>
      <c r="C29" s="127" t="s">
        <v>180</v>
      </c>
      <c r="D29" s="127" t="s">
        <v>189</v>
      </c>
      <c r="E29" s="127" t="s">
        <v>188</v>
      </c>
      <c r="F29" s="127" t="s">
        <v>241</v>
      </c>
      <c r="G29" s="127" t="s">
        <v>191</v>
      </c>
      <c r="H29" s="127"/>
      <c r="I29" s="128"/>
    </row>
    <row r="30" spans="1:9" x14ac:dyDescent="0.2">
      <c r="A30" s="157">
        <v>1140</v>
      </c>
      <c r="B30" s="158" t="s">
        <v>242</v>
      </c>
      <c r="C30" s="159">
        <v>0</v>
      </c>
      <c r="D30" s="158"/>
      <c r="E30" s="158"/>
      <c r="F30" s="158"/>
      <c r="G30" s="158"/>
      <c r="H30" s="158"/>
      <c r="I30" s="146"/>
    </row>
    <row r="31" spans="1:9" x14ac:dyDescent="0.2">
      <c r="A31" s="157">
        <v>1141</v>
      </c>
      <c r="B31" s="158" t="s">
        <v>243</v>
      </c>
      <c r="C31" s="159">
        <v>0</v>
      </c>
      <c r="D31" s="158"/>
      <c r="E31" s="158"/>
      <c r="F31" s="158"/>
      <c r="G31" s="158"/>
      <c r="H31" s="158"/>
      <c r="I31" s="146"/>
    </row>
    <row r="32" spans="1:9" x14ac:dyDescent="0.2">
      <c r="A32" s="157">
        <v>1142</v>
      </c>
      <c r="B32" s="158" t="s">
        <v>244</v>
      </c>
      <c r="C32" s="159">
        <v>0</v>
      </c>
      <c r="D32" s="158"/>
      <c r="E32" s="158"/>
      <c r="F32" s="158"/>
      <c r="G32" s="158"/>
      <c r="H32" s="158"/>
      <c r="I32" s="146"/>
    </row>
    <row r="33" spans="1:9" x14ac:dyDescent="0.2">
      <c r="A33" s="157">
        <v>1143</v>
      </c>
      <c r="B33" s="158" t="s">
        <v>245</v>
      </c>
      <c r="C33" s="159">
        <v>0</v>
      </c>
      <c r="D33" s="158"/>
      <c r="E33" s="158"/>
      <c r="F33" s="158"/>
      <c r="G33" s="158"/>
      <c r="H33" s="158"/>
      <c r="I33" s="146"/>
    </row>
    <row r="34" spans="1:9" x14ac:dyDescent="0.2">
      <c r="A34" s="157">
        <v>1144</v>
      </c>
      <c r="B34" s="158" t="s">
        <v>246</v>
      </c>
      <c r="C34" s="159">
        <v>0</v>
      </c>
      <c r="D34" s="158"/>
      <c r="E34" s="158"/>
      <c r="F34" s="158"/>
      <c r="G34" s="158"/>
      <c r="H34" s="158"/>
      <c r="I34" s="146"/>
    </row>
    <row r="35" spans="1:9" x14ac:dyDescent="0.2">
      <c r="A35" s="157">
        <v>1145</v>
      </c>
      <c r="B35" s="158" t="s">
        <v>247</v>
      </c>
      <c r="C35" s="159">
        <v>0</v>
      </c>
      <c r="D35" s="158"/>
      <c r="E35" s="158"/>
      <c r="F35" s="158"/>
      <c r="G35" s="158"/>
      <c r="H35" s="158"/>
      <c r="I35" s="146"/>
    </row>
    <row r="36" spans="1:9" x14ac:dyDescent="0.2">
      <c r="A36" s="122"/>
      <c r="B36" s="123"/>
      <c r="C36" s="123"/>
      <c r="D36" s="123"/>
      <c r="E36" s="123"/>
      <c r="F36" s="123"/>
      <c r="G36" s="123"/>
      <c r="H36" s="123"/>
      <c r="I36" s="124"/>
    </row>
    <row r="37" spans="1:9" x14ac:dyDescent="0.2">
      <c r="A37" s="125" t="s">
        <v>248</v>
      </c>
      <c r="B37" s="120"/>
      <c r="C37" s="120"/>
      <c r="D37" s="120"/>
      <c r="E37" s="120"/>
      <c r="F37" s="120"/>
      <c r="G37" s="120"/>
      <c r="H37" s="120"/>
      <c r="I37" s="121"/>
    </row>
    <row r="38" spans="1:9" x14ac:dyDescent="0.2">
      <c r="A38" s="126" t="s">
        <v>182</v>
      </c>
      <c r="B38" s="127" t="s">
        <v>179</v>
      </c>
      <c r="C38" s="127" t="s">
        <v>180</v>
      </c>
      <c r="D38" s="127" t="s">
        <v>187</v>
      </c>
      <c r="E38" s="127" t="s">
        <v>190</v>
      </c>
      <c r="F38" s="127" t="s">
        <v>249</v>
      </c>
      <c r="G38" s="127"/>
      <c r="H38" s="127"/>
      <c r="I38" s="128"/>
    </row>
    <row r="39" spans="1:9" x14ac:dyDescent="0.2">
      <c r="A39" s="157">
        <v>1150</v>
      </c>
      <c r="B39" s="158" t="s">
        <v>250</v>
      </c>
      <c r="C39" s="159">
        <v>0</v>
      </c>
      <c r="D39" s="158"/>
      <c r="E39" s="158"/>
      <c r="F39" s="158"/>
      <c r="G39" s="158"/>
      <c r="H39" s="158"/>
      <c r="I39" s="146"/>
    </row>
    <row r="40" spans="1:9" x14ac:dyDescent="0.2">
      <c r="A40" s="157">
        <v>1151</v>
      </c>
      <c r="B40" s="158" t="s">
        <v>251</v>
      </c>
      <c r="C40" s="159">
        <v>0</v>
      </c>
      <c r="D40" s="158"/>
      <c r="E40" s="158"/>
      <c r="F40" s="158"/>
      <c r="G40" s="158"/>
      <c r="H40" s="158"/>
      <c r="I40" s="146"/>
    </row>
    <row r="41" spans="1:9" x14ac:dyDescent="0.2">
      <c r="A41" s="122"/>
      <c r="B41" s="123"/>
      <c r="C41" s="123"/>
      <c r="D41" s="123"/>
      <c r="E41" s="123"/>
      <c r="F41" s="123"/>
      <c r="G41" s="123"/>
      <c r="H41" s="123"/>
      <c r="I41" s="124"/>
    </row>
    <row r="42" spans="1:9" x14ac:dyDescent="0.2">
      <c r="A42" s="125" t="s">
        <v>192</v>
      </c>
      <c r="B42" s="120"/>
      <c r="C42" s="120"/>
      <c r="D42" s="120"/>
      <c r="E42" s="120"/>
      <c r="F42" s="120"/>
      <c r="G42" s="120"/>
      <c r="H42" s="120"/>
      <c r="I42" s="121"/>
    </row>
    <row r="43" spans="1:9" x14ac:dyDescent="0.2">
      <c r="A43" s="126" t="s">
        <v>182</v>
      </c>
      <c r="B43" s="127" t="s">
        <v>179</v>
      </c>
      <c r="C43" s="127" t="s">
        <v>180</v>
      </c>
      <c r="D43" s="127" t="s">
        <v>181</v>
      </c>
      <c r="E43" s="127" t="s">
        <v>232</v>
      </c>
      <c r="F43" s="127"/>
      <c r="G43" s="127"/>
      <c r="H43" s="127"/>
      <c r="I43" s="128"/>
    </row>
    <row r="44" spans="1:9" x14ac:dyDescent="0.2">
      <c r="A44" s="157">
        <v>1213</v>
      </c>
      <c r="B44" s="158" t="s">
        <v>252</v>
      </c>
      <c r="C44" s="159">
        <v>0</v>
      </c>
      <c r="D44" s="158"/>
      <c r="E44" s="158"/>
      <c r="F44" s="158"/>
      <c r="G44" s="158"/>
      <c r="H44" s="158"/>
      <c r="I44" s="146"/>
    </row>
    <row r="45" spans="1:9" x14ac:dyDescent="0.2">
      <c r="A45" s="122"/>
      <c r="B45" s="123"/>
      <c r="C45" s="123"/>
      <c r="D45" s="123"/>
      <c r="E45" s="123"/>
      <c r="F45" s="123"/>
      <c r="G45" s="123"/>
      <c r="H45" s="123"/>
      <c r="I45" s="124"/>
    </row>
    <row r="46" spans="1:9" x14ac:dyDescent="0.2">
      <c r="A46" s="125" t="s">
        <v>193</v>
      </c>
      <c r="B46" s="120"/>
      <c r="C46" s="120"/>
      <c r="D46" s="120"/>
      <c r="E46" s="120"/>
      <c r="F46" s="120"/>
      <c r="G46" s="120"/>
      <c r="H46" s="120"/>
      <c r="I46" s="121"/>
    </row>
    <row r="47" spans="1:9" x14ac:dyDescent="0.2">
      <c r="A47" s="126" t="s">
        <v>182</v>
      </c>
      <c r="B47" s="127" t="s">
        <v>179</v>
      </c>
      <c r="C47" s="127" t="s">
        <v>180</v>
      </c>
      <c r="D47" s="127"/>
      <c r="E47" s="127"/>
      <c r="F47" s="127"/>
      <c r="G47" s="127"/>
      <c r="H47" s="127"/>
      <c r="I47" s="128"/>
    </row>
    <row r="48" spans="1:9" x14ac:dyDescent="0.2">
      <c r="A48" s="157">
        <v>1214</v>
      </c>
      <c r="B48" s="158" t="s">
        <v>253</v>
      </c>
      <c r="C48" s="159">
        <v>0</v>
      </c>
      <c r="D48" s="158"/>
      <c r="E48" s="158"/>
      <c r="F48" s="158"/>
      <c r="G48" s="158"/>
      <c r="H48" s="158"/>
      <c r="I48" s="146"/>
    </row>
    <row r="49" spans="1:9" x14ac:dyDescent="0.2">
      <c r="A49" s="122"/>
      <c r="B49" s="123"/>
      <c r="C49" s="123"/>
      <c r="D49" s="123"/>
      <c r="E49" s="123"/>
      <c r="F49" s="123"/>
      <c r="G49" s="123"/>
      <c r="H49" s="123"/>
      <c r="I49" s="124"/>
    </row>
    <row r="50" spans="1:9" x14ac:dyDescent="0.2">
      <c r="A50" s="125" t="s">
        <v>197</v>
      </c>
      <c r="B50" s="120"/>
      <c r="C50" s="120"/>
      <c r="D50" s="120"/>
      <c r="E50" s="120"/>
      <c r="F50" s="120"/>
      <c r="G50" s="120"/>
      <c r="H50" s="120"/>
      <c r="I50" s="121"/>
    </row>
    <row r="51" spans="1:9" x14ac:dyDescent="0.2">
      <c r="A51" s="126" t="s">
        <v>182</v>
      </c>
      <c r="B51" s="127" t="s">
        <v>179</v>
      </c>
      <c r="C51" s="127" t="s">
        <v>180</v>
      </c>
      <c r="D51" s="127" t="s">
        <v>194</v>
      </c>
      <c r="E51" s="127" t="s">
        <v>195</v>
      </c>
      <c r="F51" s="127" t="s">
        <v>187</v>
      </c>
      <c r="G51" s="127" t="s">
        <v>254</v>
      </c>
      <c r="H51" s="127" t="s">
        <v>196</v>
      </c>
      <c r="I51" s="128" t="s">
        <v>255</v>
      </c>
    </row>
    <row r="52" spans="1:9" x14ac:dyDescent="0.2">
      <c r="A52" s="157">
        <v>1230</v>
      </c>
      <c r="B52" s="158" t="s">
        <v>256</v>
      </c>
      <c r="C52" s="159">
        <f>SUM(C53:C59)</f>
        <v>253796030.03</v>
      </c>
      <c r="D52" s="159">
        <f>SUM(D53:D59)</f>
        <v>0</v>
      </c>
      <c r="E52" s="159">
        <f>SUM(E53:E59)</f>
        <v>0</v>
      </c>
      <c r="F52" s="158"/>
      <c r="G52" s="158"/>
      <c r="H52" s="158"/>
      <c r="I52" s="146"/>
    </row>
    <row r="53" spans="1:9" x14ac:dyDescent="0.2">
      <c r="A53" s="157">
        <v>1231</v>
      </c>
      <c r="B53" s="158" t="s">
        <v>257</v>
      </c>
      <c r="C53" s="159">
        <v>42839860.469999999</v>
      </c>
      <c r="D53" s="159">
        <v>0</v>
      </c>
      <c r="E53" s="159">
        <v>0</v>
      </c>
      <c r="F53" s="158"/>
      <c r="G53" s="158"/>
      <c r="H53" s="158"/>
      <c r="I53" s="146"/>
    </row>
    <row r="54" spans="1:9" x14ac:dyDescent="0.2">
      <c r="A54" s="157">
        <v>1232</v>
      </c>
      <c r="B54" s="158" t="s">
        <v>258</v>
      </c>
      <c r="C54" s="159">
        <v>0</v>
      </c>
      <c r="D54" s="159">
        <v>0</v>
      </c>
      <c r="E54" s="159">
        <v>0</v>
      </c>
      <c r="F54" s="158"/>
      <c r="G54" s="158"/>
      <c r="H54" s="158"/>
      <c r="I54" s="146"/>
    </row>
    <row r="55" spans="1:9" x14ac:dyDescent="0.2">
      <c r="A55" s="157">
        <v>1233</v>
      </c>
      <c r="B55" s="158" t="s">
        <v>259</v>
      </c>
      <c r="C55" s="159">
        <v>107795280.20999999</v>
      </c>
      <c r="D55" s="159">
        <v>0</v>
      </c>
      <c r="E55" s="159">
        <v>0</v>
      </c>
      <c r="F55" s="158"/>
      <c r="G55" s="158"/>
      <c r="H55" s="158"/>
      <c r="I55" s="146"/>
    </row>
    <row r="56" spans="1:9" x14ac:dyDescent="0.2">
      <c r="A56" s="157">
        <v>1234</v>
      </c>
      <c r="B56" s="158" t="s">
        <v>260</v>
      </c>
      <c r="C56" s="159">
        <v>13787916.74</v>
      </c>
      <c r="D56" s="159">
        <v>0</v>
      </c>
      <c r="E56" s="159">
        <v>0</v>
      </c>
      <c r="F56" s="158"/>
      <c r="G56" s="158"/>
      <c r="H56" s="158"/>
      <c r="I56" s="146"/>
    </row>
    <row r="57" spans="1:9" x14ac:dyDescent="0.2">
      <c r="A57" s="157">
        <v>1235</v>
      </c>
      <c r="B57" s="158" t="s">
        <v>261</v>
      </c>
      <c r="C57" s="159">
        <v>79844846.579999998</v>
      </c>
      <c r="D57" s="159">
        <v>0</v>
      </c>
      <c r="E57" s="159">
        <v>0</v>
      </c>
      <c r="F57" s="158"/>
      <c r="G57" s="158"/>
      <c r="H57" s="158"/>
      <c r="I57" s="146"/>
    </row>
    <row r="58" spans="1:9" x14ac:dyDescent="0.2">
      <c r="A58" s="157">
        <v>1236</v>
      </c>
      <c r="B58" s="158" t="s">
        <v>262</v>
      </c>
      <c r="C58" s="159">
        <v>9528126.0299999993</v>
      </c>
      <c r="D58" s="159">
        <v>0</v>
      </c>
      <c r="E58" s="159">
        <v>0</v>
      </c>
      <c r="F58" s="158"/>
      <c r="G58" s="158"/>
      <c r="H58" s="158"/>
      <c r="I58" s="146"/>
    </row>
    <row r="59" spans="1:9" x14ac:dyDescent="0.2">
      <c r="A59" s="157">
        <v>1239</v>
      </c>
      <c r="B59" s="158" t="s">
        <v>263</v>
      </c>
      <c r="C59" s="159">
        <v>0</v>
      </c>
      <c r="D59" s="159">
        <v>0</v>
      </c>
      <c r="E59" s="159">
        <v>0</v>
      </c>
      <c r="F59" s="158"/>
      <c r="G59" s="158"/>
      <c r="H59" s="158"/>
      <c r="I59" s="146"/>
    </row>
    <row r="60" spans="1:9" x14ac:dyDescent="0.2">
      <c r="A60" s="157">
        <v>1240</v>
      </c>
      <c r="B60" s="158" t="s">
        <v>264</v>
      </c>
      <c r="C60" s="159">
        <f>SUM(C61:C68)</f>
        <v>53264462.340000004</v>
      </c>
      <c r="D60" s="159">
        <f t="shared" ref="D60:E60" si="0">SUM(D61:D68)</f>
        <v>0</v>
      </c>
      <c r="E60" s="159">
        <f t="shared" si="0"/>
        <v>-34570620.130000003</v>
      </c>
      <c r="F60" s="158"/>
      <c r="G60" s="158"/>
      <c r="H60" s="158"/>
      <c r="I60" s="146"/>
    </row>
    <row r="61" spans="1:9" x14ac:dyDescent="0.2">
      <c r="A61" s="157">
        <v>1241</v>
      </c>
      <c r="B61" s="158" t="s">
        <v>265</v>
      </c>
      <c r="C61" s="159">
        <v>8243078.54</v>
      </c>
      <c r="D61" s="159">
        <v>0</v>
      </c>
      <c r="E61" s="159">
        <v>-4815111.3099999996</v>
      </c>
      <c r="F61" s="158" t="s">
        <v>536</v>
      </c>
      <c r="G61" s="179">
        <v>0.1</v>
      </c>
      <c r="H61" s="158"/>
      <c r="I61" s="146"/>
    </row>
    <row r="62" spans="1:9" x14ac:dyDescent="0.2">
      <c r="A62" s="157">
        <v>1242</v>
      </c>
      <c r="B62" s="158" t="s">
        <v>266</v>
      </c>
      <c r="C62" s="159">
        <v>3083652.66</v>
      </c>
      <c r="D62" s="159">
        <v>0</v>
      </c>
      <c r="E62" s="159">
        <v>-768435.45</v>
      </c>
      <c r="F62" s="158" t="s">
        <v>536</v>
      </c>
      <c r="G62" s="179">
        <v>0.1</v>
      </c>
      <c r="H62" s="158"/>
      <c r="I62" s="146"/>
    </row>
    <row r="63" spans="1:9" x14ac:dyDescent="0.2">
      <c r="A63" s="157">
        <v>1243</v>
      </c>
      <c r="B63" s="158" t="s">
        <v>267</v>
      </c>
      <c r="C63" s="159">
        <v>138490.9</v>
      </c>
      <c r="D63" s="159">
        <v>0</v>
      </c>
      <c r="E63" s="159">
        <v>-56629.74</v>
      </c>
      <c r="F63" s="158" t="s">
        <v>536</v>
      </c>
      <c r="G63" s="179">
        <v>0.1</v>
      </c>
      <c r="H63" s="158"/>
      <c r="I63" s="146"/>
    </row>
    <row r="64" spans="1:9" x14ac:dyDescent="0.2">
      <c r="A64" s="157">
        <v>1244</v>
      </c>
      <c r="B64" s="158" t="s">
        <v>268</v>
      </c>
      <c r="C64" s="159">
        <v>31079285.5</v>
      </c>
      <c r="D64" s="159">
        <v>0</v>
      </c>
      <c r="E64" s="159">
        <v>-22692931.489999998</v>
      </c>
      <c r="F64" s="158" t="s">
        <v>536</v>
      </c>
      <c r="G64" s="179">
        <v>0.25</v>
      </c>
      <c r="H64" s="158"/>
      <c r="I64" s="146"/>
    </row>
    <row r="65" spans="1:9" x14ac:dyDescent="0.2">
      <c r="A65" s="157">
        <v>1245</v>
      </c>
      <c r="B65" s="158" t="s">
        <v>269</v>
      </c>
      <c r="C65" s="159">
        <v>717396.02</v>
      </c>
      <c r="D65" s="159">
        <v>0</v>
      </c>
      <c r="E65" s="159">
        <v>-152480.94</v>
      </c>
      <c r="F65" s="158" t="s">
        <v>536</v>
      </c>
      <c r="G65" s="179">
        <v>0.1</v>
      </c>
      <c r="H65" s="158"/>
      <c r="I65" s="146"/>
    </row>
    <row r="66" spans="1:9" x14ac:dyDescent="0.2">
      <c r="A66" s="157">
        <v>1246</v>
      </c>
      <c r="B66" s="158" t="s">
        <v>270</v>
      </c>
      <c r="C66" s="159">
        <v>9967558.7200000007</v>
      </c>
      <c r="D66" s="159">
        <v>0</v>
      </c>
      <c r="E66" s="159">
        <v>-6085031.2000000002</v>
      </c>
      <c r="F66" s="158" t="s">
        <v>536</v>
      </c>
      <c r="G66" s="179">
        <v>0.25</v>
      </c>
      <c r="H66" s="158"/>
      <c r="I66" s="146"/>
    </row>
    <row r="67" spans="1:9" x14ac:dyDescent="0.2">
      <c r="A67" s="157">
        <v>1247</v>
      </c>
      <c r="B67" s="158" t="s">
        <v>271</v>
      </c>
      <c r="C67" s="159">
        <v>35000</v>
      </c>
      <c r="D67" s="159">
        <v>0</v>
      </c>
      <c r="E67" s="159">
        <v>0</v>
      </c>
      <c r="F67" s="158"/>
      <c r="G67" s="158"/>
      <c r="H67" s="158"/>
      <c r="I67" s="146"/>
    </row>
    <row r="68" spans="1:9" x14ac:dyDescent="0.2">
      <c r="A68" s="157">
        <v>1248</v>
      </c>
      <c r="B68" s="158" t="s">
        <v>272</v>
      </c>
      <c r="C68" s="159">
        <v>0</v>
      </c>
      <c r="D68" s="159">
        <v>0</v>
      </c>
      <c r="E68" s="159">
        <v>0</v>
      </c>
      <c r="F68" s="158"/>
      <c r="G68" s="158"/>
      <c r="H68" s="158"/>
      <c r="I68" s="146"/>
    </row>
    <row r="69" spans="1:9" x14ac:dyDescent="0.2">
      <c r="A69" s="122"/>
      <c r="B69" s="123"/>
      <c r="C69" s="123"/>
      <c r="D69" s="123"/>
      <c r="E69" s="123"/>
      <c r="F69" s="123"/>
      <c r="G69" s="123"/>
      <c r="H69" s="123"/>
      <c r="I69" s="124"/>
    </row>
    <row r="70" spans="1:9" x14ac:dyDescent="0.2">
      <c r="A70" s="125" t="s">
        <v>198</v>
      </c>
      <c r="B70" s="120"/>
      <c r="C70" s="120"/>
      <c r="D70" s="120"/>
      <c r="E70" s="120"/>
      <c r="F70" s="120"/>
      <c r="G70" s="120"/>
      <c r="H70" s="120"/>
      <c r="I70" s="121"/>
    </row>
    <row r="71" spans="1:9" x14ac:dyDescent="0.2">
      <c r="A71" s="126" t="s">
        <v>182</v>
      </c>
      <c r="B71" s="127" t="s">
        <v>179</v>
      </c>
      <c r="C71" s="127" t="s">
        <v>180</v>
      </c>
      <c r="D71" s="127" t="s">
        <v>199</v>
      </c>
      <c r="E71" s="127" t="s">
        <v>273</v>
      </c>
      <c r="F71" s="127" t="s">
        <v>187</v>
      </c>
      <c r="G71" s="127" t="s">
        <v>254</v>
      </c>
      <c r="H71" s="127" t="s">
        <v>196</v>
      </c>
      <c r="I71" s="128" t="s">
        <v>255</v>
      </c>
    </row>
    <row r="72" spans="1:9" x14ac:dyDescent="0.2">
      <c r="A72" s="157">
        <v>1250</v>
      </c>
      <c r="B72" s="158" t="s">
        <v>274</v>
      </c>
      <c r="C72" s="159">
        <f>SUM(C73:C77)</f>
        <v>2265880</v>
      </c>
      <c r="D72" s="159">
        <v>0</v>
      </c>
      <c r="E72" s="159">
        <v>0</v>
      </c>
      <c r="F72" s="158"/>
      <c r="G72" s="158"/>
      <c r="H72" s="158"/>
      <c r="I72" s="146"/>
    </row>
    <row r="73" spans="1:9" x14ac:dyDescent="0.2">
      <c r="A73" s="157">
        <v>1251</v>
      </c>
      <c r="B73" s="158" t="s">
        <v>275</v>
      </c>
      <c r="C73" s="159">
        <v>1132880</v>
      </c>
      <c r="D73" s="159">
        <v>0</v>
      </c>
      <c r="E73" s="159">
        <v>0</v>
      </c>
      <c r="F73" s="158" t="s">
        <v>536</v>
      </c>
      <c r="G73" s="179">
        <v>0.1</v>
      </c>
      <c r="H73" s="158"/>
      <c r="I73" s="146"/>
    </row>
    <row r="74" spans="1:9" x14ac:dyDescent="0.2">
      <c r="A74" s="157">
        <v>1252</v>
      </c>
      <c r="B74" s="158" t="s">
        <v>276</v>
      </c>
      <c r="C74" s="159">
        <v>0</v>
      </c>
      <c r="D74" s="159">
        <v>0</v>
      </c>
      <c r="E74" s="159">
        <v>0</v>
      </c>
      <c r="F74" s="158"/>
      <c r="G74" s="158"/>
      <c r="H74" s="158"/>
      <c r="I74" s="146"/>
    </row>
    <row r="75" spans="1:9" x14ac:dyDescent="0.2">
      <c r="A75" s="157">
        <v>1253</v>
      </c>
      <c r="B75" s="158" t="s">
        <v>277</v>
      </c>
      <c r="C75" s="159">
        <v>1125000</v>
      </c>
      <c r="D75" s="159">
        <v>0</v>
      </c>
      <c r="E75" s="159">
        <v>0</v>
      </c>
      <c r="F75" s="158"/>
      <c r="G75" s="158"/>
      <c r="H75" s="158"/>
      <c r="I75" s="146"/>
    </row>
    <row r="76" spans="1:9" x14ac:dyDescent="0.2">
      <c r="A76" s="157">
        <v>1254</v>
      </c>
      <c r="B76" s="158" t="s">
        <v>278</v>
      </c>
      <c r="C76" s="159">
        <v>8000</v>
      </c>
      <c r="D76" s="159">
        <v>0</v>
      </c>
      <c r="E76" s="159">
        <v>0</v>
      </c>
      <c r="F76" s="158" t="s">
        <v>536</v>
      </c>
      <c r="G76" s="179">
        <v>0.1</v>
      </c>
      <c r="H76" s="158"/>
      <c r="I76" s="146"/>
    </row>
    <row r="77" spans="1:9" x14ac:dyDescent="0.2">
      <c r="A77" s="157">
        <v>1259</v>
      </c>
      <c r="B77" s="158" t="s">
        <v>279</v>
      </c>
      <c r="C77" s="159">
        <v>0</v>
      </c>
      <c r="D77" s="159">
        <v>0</v>
      </c>
      <c r="E77" s="159">
        <v>0</v>
      </c>
      <c r="F77" s="158"/>
      <c r="G77" s="158"/>
      <c r="H77" s="158"/>
      <c r="I77" s="146"/>
    </row>
    <row r="78" spans="1:9" x14ac:dyDescent="0.2">
      <c r="A78" s="157">
        <v>1270</v>
      </c>
      <c r="B78" s="158" t="s">
        <v>280</v>
      </c>
      <c r="C78" s="159">
        <v>0</v>
      </c>
      <c r="D78" s="159">
        <v>0</v>
      </c>
      <c r="E78" s="159">
        <v>0</v>
      </c>
      <c r="F78" s="158"/>
      <c r="G78" s="158"/>
      <c r="H78" s="158"/>
      <c r="I78" s="146"/>
    </row>
    <row r="79" spans="1:9" x14ac:dyDescent="0.2">
      <c r="A79" s="157">
        <v>1271</v>
      </c>
      <c r="B79" s="158" t="s">
        <v>281</v>
      </c>
      <c r="C79" s="159">
        <v>0</v>
      </c>
      <c r="D79" s="159">
        <v>0</v>
      </c>
      <c r="E79" s="159">
        <v>0</v>
      </c>
      <c r="F79" s="158"/>
      <c r="G79" s="158"/>
      <c r="H79" s="158"/>
      <c r="I79" s="146"/>
    </row>
    <row r="80" spans="1:9" x14ac:dyDescent="0.2">
      <c r="A80" s="157">
        <v>1272</v>
      </c>
      <c r="B80" s="158" t="s">
        <v>282</v>
      </c>
      <c r="C80" s="159">
        <v>0</v>
      </c>
      <c r="D80" s="159">
        <v>0</v>
      </c>
      <c r="E80" s="159">
        <v>0</v>
      </c>
      <c r="F80" s="158"/>
      <c r="G80" s="158"/>
      <c r="H80" s="158"/>
      <c r="I80" s="146"/>
    </row>
    <row r="81" spans="1:9" x14ac:dyDescent="0.2">
      <c r="A81" s="157">
        <v>1273</v>
      </c>
      <c r="B81" s="158" t="s">
        <v>283</v>
      </c>
      <c r="C81" s="159">
        <v>0</v>
      </c>
      <c r="D81" s="159">
        <v>0</v>
      </c>
      <c r="E81" s="159">
        <v>0</v>
      </c>
      <c r="F81" s="158"/>
      <c r="G81" s="158"/>
      <c r="H81" s="158"/>
      <c r="I81" s="146"/>
    </row>
    <row r="82" spans="1:9" x14ac:dyDescent="0.2">
      <c r="A82" s="157">
        <v>1274</v>
      </c>
      <c r="B82" s="158" t="s">
        <v>284</v>
      </c>
      <c r="C82" s="159">
        <v>0</v>
      </c>
      <c r="D82" s="159">
        <v>0</v>
      </c>
      <c r="E82" s="159">
        <v>0</v>
      </c>
      <c r="F82" s="158"/>
      <c r="G82" s="158"/>
      <c r="H82" s="158"/>
      <c r="I82" s="146"/>
    </row>
    <row r="83" spans="1:9" x14ac:dyDescent="0.2">
      <c r="A83" s="157">
        <v>1275</v>
      </c>
      <c r="B83" s="158" t="s">
        <v>285</v>
      </c>
      <c r="C83" s="159">
        <v>0</v>
      </c>
      <c r="D83" s="159">
        <v>0</v>
      </c>
      <c r="E83" s="159">
        <v>0</v>
      </c>
      <c r="F83" s="158"/>
      <c r="G83" s="158"/>
      <c r="H83" s="158"/>
      <c r="I83" s="146"/>
    </row>
    <row r="84" spans="1:9" x14ac:dyDescent="0.2">
      <c r="A84" s="157">
        <v>1279</v>
      </c>
      <c r="B84" s="158" t="s">
        <v>286</v>
      </c>
      <c r="C84" s="159">
        <v>0</v>
      </c>
      <c r="D84" s="159">
        <v>0</v>
      </c>
      <c r="E84" s="159">
        <v>0</v>
      </c>
      <c r="F84" s="158"/>
      <c r="G84" s="158"/>
      <c r="H84" s="158"/>
      <c r="I84" s="146"/>
    </row>
    <row r="85" spans="1:9" x14ac:dyDescent="0.2">
      <c r="A85" s="122"/>
      <c r="B85" s="123"/>
      <c r="C85" s="123"/>
      <c r="D85" s="123"/>
      <c r="E85" s="123"/>
      <c r="F85" s="123"/>
      <c r="G85" s="123"/>
      <c r="H85" s="123"/>
      <c r="I85" s="124"/>
    </row>
    <row r="86" spans="1:9" x14ac:dyDescent="0.2">
      <c r="A86" s="125" t="s">
        <v>200</v>
      </c>
      <c r="B86" s="120"/>
      <c r="C86" s="120"/>
      <c r="D86" s="120"/>
      <c r="E86" s="120"/>
      <c r="F86" s="120"/>
      <c r="G86" s="120"/>
      <c r="H86" s="120"/>
      <c r="I86" s="121"/>
    </row>
    <row r="87" spans="1:9" x14ac:dyDescent="0.2">
      <c r="A87" s="126" t="s">
        <v>182</v>
      </c>
      <c r="B87" s="127" t="s">
        <v>179</v>
      </c>
      <c r="C87" s="127" t="s">
        <v>180</v>
      </c>
      <c r="D87" s="127" t="s">
        <v>287</v>
      </c>
      <c r="E87" s="127"/>
      <c r="F87" s="127"/>
      <c r="G87" s="127"/>
      <c r="H87" s="127"/>
      <c r="I87" s="128"/>
    </row>
    <row r="88" spans="1:9" x14ac:dyDescent="0.2">
      <c r="A88" s="157">
        <v>1160</v>
      </c>
      <c r="B88" s="158" t="s">
        <v>288</v>
      </c>
      <c r="C88" s="159">
        <v>0</v>
      </c>
      <c r="D88" s="158"/>
      <c r="E88" s="158"/>
      <c r="F88" s="158"/>
      <c r="G88" s="158"/>
      <c r="H88" s="158"/>
      <c r="I88" s="146"/>
    </row>
    <row r="89" spans="1:9" x14ac:dyDescent="0.2">
      <c r="A89" s="157">
        <v>1161</v>
      </c>
      <c r="B89" s="158" t="s">
        <v>289</v>
      </c>
      <c r="C89" s="159">
        <v>0</v>
      </c>
      <c r="D89" s="158"/>
      <c r="E89" s="158"/>
      <c r="F89" s="158"/>
      <c r="G89" s="158"/>
      <c r="H89" s="158"/>
      <c r="I89" s="146"/>
    </row>
    <row r="90" spans="1:9" x14ac:dyDescent="0.2">
      <c r="A90" s="157">
        <v>1162</v>
      </c>
      <c r="B90" s="158" t="s">
        <v>290</v>
      </c>
      <c r="C90" s="159">
        <v>0</v>
      </c>
      <c r="D90" s="158"/>
      <c r="E90" s="158"/>
      <c r="F90" s="158"/>
      <c r="G90" s="158"/>
      <c r="H90" s="158"/>
      <c r="I90" s="146"/>
    </row>
    <row r="91" spans="1:9" x14ac:dyDescent="0.2">
      <c r="A91" s="122"/>
      <c r="B91" s="123"/>
      <c r="C91" s="123"/>
      <c r="D91" s="123"/>
      <c r="E91" s="123"/>
      <c r="F91" s="123"/>
      <c r="G91" s="123"/>
      <c r="H91" s="123"/>
      <c r="I91" s="124"/>
    </row>
    <row r="92" spans="1:9" x14ac:dyDescent="0.2">
      <c r="A92" s="125" t="s">
        <v>201</v>
      </c>
      <c r="B92" s="120"/>
      <c r="C92" s="120"/>
      <c r="D92" s="120"/>
      <c r="E92" s="120"/>
      <c r="F92" s="120"/>
      <c r="G92" s="120"/>
      <c r="H92" s="120"/>
      <c r="I92" s="121"/>
    </row>
    <row r="93" spans="1:9" x14ac:dyDescent="0.2">
      <c r="A93" s="126" t="s">
        <v>182</v>
      </c>
      <c r="B93" s="127" t="s">
        <v>179</v>
      </c>
      <c r="C93" s="127" t="s">
        <v>180</v>
      </c>
      <c r="D93" s="127" t="s">
        <v>232</v>
      </c>
      <c r="E93" s="127"/>
      <c r="F93" s="127"/>
      <c r="G93" s="127"/>
      <c r="H93" s="127"/>
      <c r="I93" s="128"/>
    </row>
    <row r="94" spans="1:9" x14ac:dyDescent="0.2">
      <c r="A94" s="157">
        <v>1290</v>
      </c>
      <c r="B94" s="158" t="s">
        <v>291</v>
      </c>
      <c r="C94" s="159">
        <v>0</v>
      </c>
      <c r="D94" s="158"/>
      <c r="E94" s="158"/>
      <c r="F94" s="158"/>
      <c r="G94" s="158"/>
      <c r="H94" s="158"/>
      <c r="I94" s="146"/>
    </row>
    <row r="95" spans="1:9" x14ac:dyDescent="0.2">
      <c r="A95" s="157">
        <v>1291</v>
      </c>
      <c r="B95" s="158" t="s">
        <v>292</v>
      </c>
      <c r="C95" s="159">
        <v>0</v>
      </c>
      <c r="D95" s="158"/>
      <c r="E95" s="158"/>
      <c r="F95" s="158"/>
      <c r="G95" s="158"/>
      <c r="H95" s="158"/>
      <c r="I95" s="146"/>
    </row>
    <row r="96" spans="1:9" x14ac:dyDescent="0.2">
      <c r="A96" s="157">
        <v>1292</v>
      </c>
      <c r="B96" s="158" t="s">
        <v>293</v>
      </c>
      <c r="C96" s="159">
        <v>0</v>
      </c>
      <c r="D96" s="158"/>
      <c r="E96" s="158"/>
      <c r="F96" s="158"/>
      <c r="G96" s="158"/>
      <c r="H96" s="158"/>
      <c r="I96" s="146"/>
    </row>
    <row r="97" spans="1:9" x14ac:dyDescent="0.2">
      <c r="A97" s="157">
        <v>1293</v>
      </c>
      <c r="B97" s="158" t="s">
        <v>294</v>
      </c>
      <c r="C97" s="159">
        <v>0</v>
      </c>
      <c r="D97" s="158"/>
      <c r="E97" s="158"/>
      <c r="F97" s="158"/>
      <c r="G97" s="158"/>
      <c r="H97" s="158"/>
      <c r="I97" s="146"/>
    </row>
    <row r="98" spans="1:9" x14ac:dyDescent="0.2">
      <c r="A98" s="122"/>
      <c r="B98" s="123"/>
      <c r="C98" s="123"/>
      <c r="D98" s="123"/>
      <c r="E98" s="123"/>
      <c r="F98" s="123"/>
      <c r="G98" s="123"/>
      <c r="H98" s="123"/>
      <c r="I98" s="124"/>
    </row>
    <row r="99" spans="1:9" x14ac:dyDescent="0.2">
      <c r="A99" s="125" t="s">
        <v>202</v>
      </c>
      <c r="B99" s="120"/>
      <c r="C99" s="120"/>
      <c r="D99" s="120"/>
      <c r="E99" s="120"/>
      <c r="F99" s="120"/>
      <c r="G99" s="120"/>
      <c r="H99" s="120"/>
      <c r="I99" s="121"/>
    </row>
    <row r="100" spans="1:9" x14ac:dyDescent="0.2">
      <c r="A100" s="126" t="s">
        <v>182</v>
      </c>
      <c r="B100" s="127" t="s">
        <v>179</v>
      </c>
      <c r="C100" s="127" t="s">
        <v>180</v>
      </c>
      <c r="D100" s="127" t="s">
        <v>228</v>
      </c>
      <c r="E100" s="127" t="s">
        <v>229</v>
      </c>
      <c r="F100" s="127" t="s">
        <v>230</v>
      </c>
      <c r="G100" s="127" t="s">
        <v>295</v>
      </c>
      <c r="H100" s="127" t="s">
        <v>296</v>
      </c>
      <c r="I100" s="128"/>
    </row>
    <row r="101" spans="1:9" x14ac:dyDescent="0.2">
      <c r="A101" s="157">
        <v>2110</v>
      </c>
      <c r="B101" s="158" t="s">
        <v>297</v>
      </c>
      <c r="C101" s="159">
        <f>SUM(C102:C110)</f>
        <v>2620103.7000000002</v>
      </c>
      <c r="D101" s="159">
        <f>SUM(D102:D110)</f>
        <v>2620103.7000000002</v>
      </c>
      <c r="E101" s="159">
        <v>0</v>
      </c>
      <c r="F101" s="159">
        <v>0</v>
      </c>
      <c r="G101" s="159">
        <v>0</v>
      </c>
      <c r="H101" s="158"/>
      <c r="I101" s="146"/>
    </row>
    <row r="102" spans="1:9" x14ac:dyDescent="0.2">
      <c r="A102" s="157">
        <v>2111</v>
      </c>
      <c r="B102" s="158" t="s">
        <v>298</v>
      </c>
      <c r="C102" s="159">
        <v>125636.78</v>
      </c>
      <c r="D102" s="159">
        <f>C102</f>
        <v>125636.78</v>
      </c>
      <c r="E102" s="159">
        <v>0</v>
      </c>
      <c r="F102" s="159">
        <v>0</v>
      </c>
      <c r="G102" s="159">
        <v>0</v>
      </c>
      <c r="H102" s="158"/>
      <c r="I102" s="146"/>
    </row>
    <row r="103" spans="1:9" x14ac:dyDescent="0.2">
      <c r="A103" s="157">
        <v>2112</v>
      </c>
      <c r="B103" s="158" t="s">
        <v>299</v>
      </c>
      <c r="C103" s="159">
        <v>4551.3599999999997</v>
      </c>
      <c r="D103" s="159">
        <f t="shared" ref="D103:D110" si="1">C103</f>
        <v>4551.3599999999997</v>
      </c>
      <c r="E103" s="159">
        <v>0</v>
      </c>
      <c r="F103" s="159">
        <v>0</v>
      </c>
      <c r="G103" s="159">
        <v>0</v>
      </c>
      <c r="H103" s="158"/>
      <c r="I103" s="146"/>
    </row>
    <row r="104" spans="1:9" x14ac:dyDescent="0.2">
      <c r="A104" s="157">
        <v>2113</v>
      </c>
      <c r="B104" s="158" t="s">
        <v>300</v>
      </c>
      <c r="C104" s="159">
        <v>272383.46000000002</v>
      </c>
      <c r="D104" s="159">
        <f t="shared" si="1"/>
        <v>272383.46000000002</v>
      </c>
      <c r="E104" s="178">
        <v>0</v>
      </c>
      <c r="F104" s="178">
        <v>0</v>
      </c>
      <c r="G104" s="178">
        <v>0</v>
      </c>
      <c r="H104" s="158"/>
      <c r="I104" s="146"/>
    </row>
    <row r="105" spans="1:9" x14ac:dyDescent="0.2">
      <c r="A105" s="157">
        <v>2114</v>
      </c>
      <c r="B105" s="158" t="s">
        <v>301</v>
      </c>
      <c r="C105" s="159">
        <v>0</v>
      </c>
      <c r="D105" s="159">
        <f t="shared" si="1"/>
        <v>0</v>
      </c>
      <c r="E105" s="159">
        <v>0</v>
      </c>
      <c r="F105" s="159">
        <v>0</v>
      </c>
      <c r="G105" s="159">
        <v>0</v>
      </c>
      <c r="H105" s="158"/>
      <c r="I105" s="146"/>
    </row>
    <row r="106" spans="1:9" x14ac:dyDescent="0.2">
      <c r="A106" s="157">
        <v>2115</v>
      </c>
      <c r="B106" s="158" t="s">
        <v>302</v>
      </c>
      <c r="C106" s="159">
        <v>232978.74</v>
      </c>
      <c r="D106" s="159">
        <f t="shared" si="1"/>
        <v>232978.74</v>
      </c>
      <c r="E106" s="159">
        <v>0</v>
      </c>
      <c r="F106" s="159">
        <v>0</v>
      </c>
      <c r="G106" s="159">
        <v>0</v>
      </c>
      <c r="H106" s="158"/>
      <c r="I106" s="146"/>
    </row>
    <row r="107" spans="1:9" x14ac:dyDescent="0.2">
      <c r="A107" s="157">
        <v>2116</v>
      </c>
      <c r="B107" s="158" t="s">
        <v>303</v>
      </c>
      <c r="C107" s="159">
        <v>0</v>
      </c>
      <c r="D107" s="159">
        <f t="shared" si="1"/>
        <v>0</v>
      </c>
      <c r="E107" s="159">
        <v>0</v>
      </c>
      <c r="F107" s="159">
        <v>0</v>
      </c>
      <c r="G107" s="159">
        <v>0</v>
      </c>
      <c r="H107" s="158"/>
      <c r="I107" s="146"/>
    </row>
    <row r="108" spans="1:9" x14ac:dyDescent="0.2">
      <c r="A108" s="157">
        <v>2117</v>
      </c>
      <c r="B108" s="158" t="s">
        <v>304</v>
      </c>
      <c r="C108" s="159">
        <v>1947298.15</v>
      </c>
      <c r="D108" s="159">
        <f t="shared" si="1"/>
        <v>1947298.15</v>
      </c>
      <c r="E108" s="159">
        <v>0</v>
      </c>
      <c r="F108" s="159">
        <v>0</v>
      </c>
      <c r="G108" s="159">
        <v>0</v>
      </c>
      <c r="H108" s="158"/>
      <c r="I108" s="146"/>
    </row>
    <row r="109" spans="1:9" x14ac:dyDescent="0.2">
      <c r="A109" s="157">
        <v>2118</v>
      </c>
      <c r="B109" s="158" t="s">
        <v>305</v>
      </c>
      <c r="C109" s="159">
        <v>0</v>
      </c>
      <c r="D109" s="159">
        <f t="shared" si="1"/>
        <v>0</v>
      </c>
      <c r="E109" s="159">
        <v>0</v>
      </c>
      <c r="F109" s="159">
        <v>0</v>
      </c>
      <c r="G109" s="159">
        <v>0</v>
      </c>
      <c r="H109" s="158"/>
      <c r="I109" s="146"/>
    </row>
    <row r="110" spans="1:9" x14ac:dyDescent="0.2">
      <c r="A110" s="157">
        <v>2119</v>
      </c>
      <c r="B110" s="158" t="s">
        <v>306</v>
      </c>
      <c r="C110" s="159">
        <v>37255.21</v>
      </c>
      <c r="D110" s="159">
        <f t="shared" si="1"/>
        <v>37255.21</v>
      </c>
      <c r="E110" s="159">
        <v>0</v>
      </c>
      <c r="F110" s="159">
        <v>0</v>
      </c>
      <c r="G110" s="178">
        <v>0</v>
      </c>
      <c r="H110" s="158"/>
      <c r="I110" s="146"/>
    </row>
    <row r="111" spans="1:9" x14ac:dyDescent="0.2">
      <c r="A111" s="157">
        <v>2120</v>
      </c>
      <c r="B111" s="158" t="s">
        <v>307</v>
      </c>
      <c r="C111" s="159">
        <f>SUM(C112:C114)</f>
        <v>0</v>
      </c>
      <c r="D111" s="159">
        <f t="shared" ref="D111" si="2">SUM(D112:D114)</f>
        <v>0</v>
      </c>
      <c r="E111" s="159">
        <v>0</v>
      </c>
      <c r="F111" s="159">
        <v>0</v>
      </c>
      <c r="G111" s="159">
        <v>0</v>
      </c>
      <c r="H111" s="158"/>
      <c r="I111" s="146"/>
    </row>
    <row r="112" spans="1:9" x14ac:dyDescent="0.2">
      <c r="A112" s="157">
        <v>2121</v>
      </c>
      <c r="B112" s="158" t="s">
        <v>308</v>
      </c>
      <c r="C112" s="159">
        <v>0</v>
      </c>
      <c r="D112" s="159">
        <f>C112</f>
        <v>0</v>
      </c>
      <c r="E112" s="159">
        <v>0</v>
      </c>
      <c r="F112" s="159">
        <v>0</v>
      </c>
      <c r="G112" s="159">
        <v>0</v>
      </c>
      <c r="H112" s="158"/>
      <c r="I112" s="146"/>
    </row>
    <row r="113" spans="1:9" x14ac:dyDescent="0.2">
      <c r="A113" s="157">
        <v>2122</v>
      </c>
      <c r="B113" s="158" t="s">
        <v>309</v>
      </c>
      <c r="C113" s="159">
        <v>0</v>
      </c>
      <c r="D113" s="159">
        <f t="shared" ref="D113:D114" si="3">C113</f>
        <v>0</v>
      </c>
      <c r="E113" s="159">
        <v>0</v>
      </c>
      <c r="F113" s="159">
        <v>0</v>
      </c>
      <c r="G113" s="159">
        <v>0</v>
      </c>
      <c r="H113" s="158"/>
      <c r="I113" s="146"/>
    </row>
    <row r="114" spans="1:9" x14ac:dyDescent="0.2">
      <c r="A114" s="157">
        <v>2129</v>
      </c>
      <c r="B114" s="158" t="s">
        <v>310</v>
      </c>
      <c r="C114" s="159">
        <v>0</v>
      </c>
      <c r="D114" s="159">
        <f t="shared" si="3"/>
        <v>0</v>
      </c>
      <c r="E114" s="159">
        <v>0</v>
      </c>
      <c r="F114" s="159">
        <v>0</v>
      </c>
      <c r="G114" s="159">
        <v>0</v>
      </c>
      <c r="H114" s="158"/>
      <c r="I114" s="146"/>
    </row>
    <row r="115" spans="1:9" x14ac:dyDescent="0.2">
      <c r="A115" s="122"/>
      <c r="B115" s="123"/>
      <c r="C115" s="123"/>
      <c r="D115" s="123"/>
      <c r="E115" s="123"/>
      <c r="F115" s="123"/>
      <c r="G115" s="123"/>
      <c r="H115" s="123"/>
      <c r="I115" s="124"/>
    </row>
    <row r="116" spans="1:9" x14ac:dyDescent="0.2">
      <c r="A116" s="125" t="s">
        <v>203</v>
      </c>
      <c r="B116" s="120"/>
      <c r="C116" s="120"/>
      <c r="D116" s="120"/>
      <c r="E116" s="120"/>
      <c r="F116" s="120"/>
      <c r="G116" s="120"/>
      <c r="H116" s="120"/>
      <c r="I116" s="121"/>
    </row>
    <row r="117" spans="1:9" x14ac:dyDescent="0.2">
      <c r="A117" s="126" t="s">
        <v>182</v>
      </c>
      <c r="B117" s="127" t="s">
        <v>179</v>
      </c>
      <c r="C117" s="127" t="s">
        <v>180</v>
      </c>
      <c r="D117" s="127" t="s">
        <v>183</v>
      </c>
      <c r="E117" s="127" t="s">
        <v>232</v>
      </c>
      <c r="F117" s="127"/>
      <c r="G117" s="127"/>
      <c r="H117" s="127"/>
      <c r="I117" s="128"/>
    </row>
    <row r="118" spans="1:9" x14ac:dyDescent="0.2">
      <c r="A118" s="157">
        <v>2160</v>
      </c>
      <c r="B118" s="158" t="s">
        <v>311</v>
      </c>
      <c r="C118" s="159">
        <v>0</v>
      </c>
      <c r="D118" s="158"/>
      <c r="E118" s="158"/>
      <c r="F118" s="158"/>
      <c r="G118" s="158"/>
      <c r="H118" s="158"/>
      <c r="I118" s="146"/>
    </row>
    <row r="119" spans="1:9" x14ac:dyDescent="0.2">
      <c r="A119" s="157">
        <v>2161</v>
      </c>
      <c r="B119" s="158" t="s">
        <v>312</v>
      </c>
      <c r="C119" s="159">
        <v>0</v>
      </c>
      <c r="D119" s="158"/>
      <c r="E119" s="158"/>
      <c r="F119" s="158"/>
      <c r="G119" s="158"/>
      <c r="H119" s="158"/>
      <c r="I119" s="146"/>
    </row>
    <row r="120" spans="1:9" x14ac:dyDescent="0.2">
      <c r="A120" s="157">
        <v>2162</v>
      </c>
      <c r="B120" s="158" t="s">
        <v>313</v>
      </c>
      <c r="C120" s="159">
        <v>0</v>
      </c>
      <c r="D120" s="158"/>
      <c r="E120" s="158"/>
      <c r="F120" s="158"/>
      <c r="G120" s="158"/>
      <c r="H120" s="158"/>
      <c r="I120" s="146"/>
    </row>
    <row r="121" spans="1:9" x14ac:dyDescent="0.2">
      <c r="A121" s="157">
        <v>2163</v>
      </c>
      <c r="B121" s="158" t="s">
        <v>314</v>
      </c>
      <c r="C121" s="159">
        <v>0</v>
      </c>
      <c r="D121" s="158"/>
      <c r="E121" s="158"/>
      <c r="F121" s="158"/>
      <c r="G121" s="158"/>
      <c r="H121" s="158"/>
      <c r="I121" s="146"/>
    </row>
    <row r="122" spans="1:9" x14ac:dyDescent="0.2">
      <c r="A122" s="157">
        <v>2164</v>
      </c>
      <c r="B122" s="158" t="s">
        <v>315</v>
      </c>
      <c r="C122" s="159">
        <v>0</v>
      </c>
      <c r="D122" s="158"/>
      <c r="E122" s="158"/>
      <c r="F122" s="158"/>
      <c r="G122" s="158"/>
      <c r="H122" s="158"/>
      <c r="I122" s="146"/>
    </row>
    <row r="123" spans="1:9" x14ac:dyDescent="0.2">
      <c r="A123" s="157">
        <v>2165</v>
      </c>
      <c r="B123" s="158" t="s">
        <v>316</v>
      </c>
      <c r="C123" s="159">
        <v>0</v>
      </c>
      <c r="D123" s="158"/>
      <c r="E123" s="158"/>
      <c r="F123" s="158"/>
      <c r="G123" s="158"/>
      <c r="H123" s="158"/>
      <c r="I123" s="146"/>
    </row>
    <row r="124" spans="1:9" x14ac:dyDescent="0.2">
      <c r="A124" s="157">
        <v>2166</v>
      </c>
      <c r="B124" s="158" t="s">
        <v>317</v>
      </c>
      <c r="C124" s="159">
        <v>0</v>
      </c>
      <c r="D124" s="158"/>
      <c r="E124" s="158"/>
      <c r="F124" s="158"/>
      <c r="G124" s="158"/>
      <c r="H124" s="158"/>
      <c r="I124" s="146"/>
    </row>
    <row r="125" spans="1:9" x14ac:dyDescent="0.2">
      <c r="A125" s="157">
        <v>2250</v>
      </c>
      <c r="B125" s="158" t="s">
        <v>318</v>
      </c>
      <c r="C125" s="159">
        <f>SUM(C126:C131)</f>
        <v>8750</v>
      </c>
      <c r="D125" s="158"/>
      <c r="E125" s="158"/>
      <c r="F125" s="158"/>
      <c r="G125" s="158"/>
      <c r="H125" s="158"/>
      <c r="I125" s="146"/>
    </row>
    <row r="126" spans="1:9" x14ac:dyDescent="0.2">
      <c r="A126" s="157">
        <v>2251</v>
      </c>
      <c r="B126" s="158" t="s">
        <v>319</v>
      </c>
      <c r="C126" s="159">
        <v>8750</v>
      </c>
      <c r="D126" s="158"/>
      <c r="E126" s="158"/>
      <c r="F126" s="158"/>
      <c r="G126" s="158"/>
      <c r="H126" s="158"/>
      <c r="I126" s="146"/>
    </row>
    <row r="127" spans="1:9" x14ac:dyDescent="0.2">
      <c r="A127" s="157">
        <v>2252</v>
      </c>
      <c r="B127" s="158" t="s">
        <v>320</v>
      </c>
      <c r="C127" s="159">
        <v>0</v>
      </c>
      <c r="D127" s="158"/>
      <c r="E127" s="158"/>
      <c r="F127" s="158"/>
      <c r="G127" s="158"/>
      <c r="H127" s="158"/>
      <c r="I127" s="146"/>
    </row>
    <row r="128" spans="1:9" x14ac:dyDescent="0.2">
      <c r="A128" s="157">
        <v>2253</v>
      </c>
      <c r="B128" s="158" t="s">
        <v>321</v>
      </c>
      <c r="C128" s="159">
        <v>0</v>
      </c>
      <c r="D128" s="158"/>
      <c r="E128" s="158"/>
      <c r="F128" s="158"/>
      <c r="G128" s="158"/>
      <c r="H128" s="158"/>
      <c r="I128" s="146"/>
    </row>
    <row r="129" spans="1:9" x14ac:dyDescent="0.2">
      <c r="A129" s="157">
        <v>2254</v>
      </c>
      <c r="B129" s="158" t="s">
        <v>322</v>
      </c>
      <c r="C129" s="159">
        <v>0</v>
      </c>
      <c r="D129" s="158"/>
      <c r="E129" s="158"/>
      <c r="F129" s="158"/>
      <c r="G129" s="158"/>
      <c r="H129" s="158"/>
      <c r="I129" s="146"/>
    </row>
    <row r="130" spans="1:9" x14ac:dyDescent="0.2">
      <c r="A130" s="157">
        <v>2255</v>
      </c>
      <c r="B130" s="158" t="s">
        <v>323</v>
      </c>
      <c r="C130" s="159">
        <v>0</v>
      </c>
      <c r="D130" s="158"/>
      <c r="E130" s="158"/>
      <c r="F130" s="158"/>
      <c r="G130" s="158"/>
      <c r="H130" s="158"/>
      <c r="I130" s="146"/>
    </row>
    <row r="131" spans="1:9" x14ac:dyDescent="0.2">
      <c r="A131" s="157">
        <v>2256</v>
      </c>
      <c r="B131" s="158" t="s">
        <v>324</v>
      </c>
      <c r="C131" s="159">
        <v>0</v>
      </c>
      <c r="D131" s="158"/>
      <c r="E131" s="158"/>
      <c r="F131" s="158"/>
      <c r="G131" s="158"/>
      <c r="H131" s="158"/>
      <c r="I131" s="146"/>
    </row>
    <row r="132" spans="1:9" x14ac:dyDescent="0.2">
      <c r="A132" s="122"/>
      <c r="B132" s="123"/>
      <c r="C132" s="123"/>
      <c r="D132" s="123"/>
      <c r="E132" s="123"/>
      <c r="F132" s="123"/>
      <c r="G132" s="123"/>
      <c r="H132" s="123"/>
      <c r="I132" s="124"/>
    </row>
    <row r="133" spans="1:9" x14ac:dyDescent="0.2">
      <c r="A133" s="125" t="s">
        <v>204</v>
      </c>
      <c r="B133" s="120"/>
      <c r="C133" s="120"/>
      <c r="D133" s="120"/>
      <c r="E133" s="120"/>
      <c r="F133" s="120"/>
      <c r="G133" s="120"/>
      <c r="H133" s="120"/>
      <c r="I133" s="121"/>
    </row>
    <row r="134" spans="1:9" x14ac:dyDescent="0.2">
      <c r="A134" s="126" t="s">
        <v>182</v>
      </c>
      <c r="B134" s="127" t="s">
        <v>179</v>
      </c>
      <c r="C134" s="127" t="s">
        <v>180</v>
      </c>
      <c r="D134" s="127" t="s">
        <v>183</v>
      </c>
      <c r="E134" s="127" t="s">
        <v>232</v>
      </c>
      <c r="F134" s="127"/>
      <c r="G134" s="127"/>
      <c r="H134" s="127"/>
      <c r="I134" s="128"/>
    </row>
    <row r="135" spans="1:9" x14ac:dyDescent="0.2">
      <c r="A135" s="157">
        <v>2159</v>
      </c>
      <c r="B135" s="158" t="s">
        <v>325</v>
      </c>
      <c r="C135" s="159">
        <v>0</v>
      </c>
      <c r="D135" s="158"/>
      <c r="E135" s="158"/>
      <c r="F135" s="158"/>
      <c r="G135" s="158"/>
      <c r="H135" s="158"/>
      <c r="I135" s="146"/>
    </row>
    <row r="136" spans="1:9" x14ac:dyDescent="0.2">
      <c r="A136" s="157">
        <v>2199</v>
      </c>
      <c r="B136" s="158" t="s">
        <v>326</v>
      </c>
      <c r="C136" s="159">
        <v>0</v>
      </c>
      <c r="D136" s="158"/>
      <c r="E136" s="158"/>
      <c r="F136" s="158"/>
      <c r="G136" s="158"/>
      <c r="H136" s="158"/>
      <c r="I136" s="146"/>
    </row>
    <row r="137" spans="1:9" x14ac:dyDescent="0.2">
      <c r="A137" s="157">
        <v>2240</v>
      </c>
      <c r="B137" s="158" t="s">
        <v>327</v>
      </c>
      <c r="C137" s="159">
        <v>0</v>
      </c>
      <c r="D137" s="158"/>
      <c r="E137" s="158"/>
      <c r="F137" s="158"/>
      <c r="G137" s="158"/>
      <c r="H137" s="158"/>
      <c r="I137" s="146"/>
    </row>
    <row r="138" spans="1:9" x14ac:dyDescent="0.2">
      <c r="A138" s="157">
        <v>2241</v>
      </c>
      <c r="B138" s="158" t="s">
        <v>328</v>
      </c>
      <c r="C138" s="159">
        <v>0</v>
      </c>
      <c r="D138" s="158"/>
      <c r="E138" s="158"/>
      <c r="F138" s="158"/>
      <c r="G138" s="158"/>
      <c r="H138" s="158"/>
      <c r="I138" s="146"/>
    </row>
    <row r="139" spans="1:9" x14ac:dyDescent="0.2">
      <c r="A139" s="157">
        <v>2242</v>
      </c>
      <c r="B139" s="158" t="s">
        <v>329</v>
      </c>
      <c r="C139" s="159">
        <v>0</v>
      </c>
      <c r="D139" s="158"/>
      <c r="E139" s="158"/>
      <c r="F139" s="158"/>
      <c r="G139" s="158"/>
      <c r="H139" s="158"/>
      <c r="I139" s="146"/>
    </row>
    <row r="140" spans="1:9" x14ac:dyDescent="0.2">
      <c r="A140" s="157">
        <v>2249</v>
      </c>
      <c r="B140" s="158" t="s">
        <v>330</v>
      </c>
      <c r="C140" s="159">
        <v>0</v>
      </c>
      <c r="D140" s="158"/>
      <c r="E140" s="158"/>
      <c r="F140" s="158"/>
      <c r="G140" s="158"/>
      <c r="H140" s="158"/>
      <c r="I140" s="146"/>
    </row>
    <row r="141" spans="1:9" x14ac:dyDescent="0.2">
      <c r="A141" s="122"/>
      <c r="B141" s="123"/>
      <c r="C141" s="123"/>
      <c r="D141" s="123"/>
      <c r="E141" s="123"/>
      <c r="F141" s="123"/>
      <c r="G141" s="123"/>
      <c r="H141" s="123"/>
      <c r="I141" s="124"/>
    </row>
    <row r="142" spans="1:9" x14ac:dyDescent="0.2">
      <c r="A142" s="129"/>
      <c r="B142" s="130"/>
      <c r="C142" s="130"/>
      <c r="D142" s="130"/>
      <c r="E142" s="130"/>
      <c r="F142" s="130"/>
      <c r="G142" s="130"/>
      <c r="H142" s="130"/>
      <c r="I142" s="131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="78" zoomScaleNormal="78" workbookViewId="0">
      <selection activeCell="A3" sqref="A3:E3"/>
    </sheetView>
  </sheetViews>
  <sheetFormatPr baseColWidth="10" defaultColWidth="9.125" defaultRowHeight="11.25" x14ac:dyDescent="0.2"/>
  <cols>
    <col min="1" max="1" width="10" style="33" customWidth="1"/>
    <col min="2" max="2" width="51.625" style="33" customWidth="1"/>
    <col min="3" max="3" width="24" style="33" customWidth="1"/>
    <col min="4" max="4" width="30" style="33" customWidth="1"/>
    <col min="5" max="5" width="16.625" style="33" customWidth="1"/>
    <col min="6" max="16384" width="9.125" style="33"/>
  </cols>
  <sheetData>
    <row r="1" spans="1:5" s="34" customFormat="1" ht="18.95" customHeight="1" x14ac:dyDescent="0.25">
      <c r="A1" s="204" t="str">
        <f>ESF!A1</f>
        <v>Municipio de Comonfort, Guanajuato</v>
      </c>
      <c r="B1" s="205"/>
      <c r="C1" s="205"/>
      <c r="D1" s="205"/>
      <c r="E1" s="206"/>
    </row>
    <row r="2" spans="1:5" s="32" customFormat="1" ht="18.95" customHeight="1" x14ac:dyDescent="0.25">
      <c r="A2" s="207" t="s">
        <v>331</v>
      </c>
      <c r="B2" s="208"/>
      <c r="C2" s="208"/>
      <c r="D2" s="208"/>
      <c r="E2" s="209"/>
    </row>
    <row r="3" spans="1:5" s="32" customFormat="1" ht="18.95" customHeight="1" x14ac:dyDescent="0.25">
      <c r="A3" s="207" t="str">
        <f>ESF!A3</f>
        <v>Correspondiente del 1 de Enero al 30 de Septiembre del 2019</v>
      </c>
      <c r="B3" s="208"/>
      <c r="C3" s="208"/>
      <c r="D3" s="208"/>
      <c r="E3" s="209"/>
    </row>
    <row r="4" spans="1:5" x14ac:dyDescent="0.2">
      <c r="A4" s="119" t="s">
        <v>221</v>
      </c>
      <c r="B4" s="120"/>
      <c r="C4" s="120"/>
      <c r="D4" s="120"/>
      <c r="E4" s="121"/>
    </row>
    <row r="5" spans="1:5" x14ac:dyDescent="0.2">
      <c r="A5" s="176"/>
      <c r="B5" s="166"/>
      <c r="C5" s="166"/>
      <c r="D5" s="166"/>
      <c r="E5" s="167"/>
    </row>
    <row r="6" spans="1:5" x14ac:dyDescent="0.2">
      <c r="A6" s="125" t="s">
        <v>563</v>
      </c>
      <c r="B6" s="120"/>
      <c r="C6" s="120"/>
      <c r="D6" s="120"/>
      <c r="E6" s="121"/>
    </row>
    <row r="7" spans="1:5" x14ac:dyDescent="0.2">
      <c r="A7" s="139" t="s">
        <v>182</v>
      </c>
      <c r="B7" s="140" t="s">
        <v>179</v>
      </c>
      <c r="C7" s="140" t="s">
        <v>180</v>
      </c>
      <c r="D7" s="140" t="s">
        <v>332</v>
      </c>
      <c r="E7" s="141"/>
    </row>
    <row r="8" spans="1:5" x14ac:dyDescent="0.2">
      <c r="A8" s="163">
        <v>4100</v>
      </c>
      <c r="B8" s="143" t="s">
        <v>333</v>
      </c>
      <c r="C8" s="144">
        <f>SUM(C9+C19+C25+C28+C34+C37+C46)</f>
        <v>27815236.369999997</v>
      </c>
      <c r="D8" s="158"/>
      <c r="E8" s="146"/>
    </row>
    <row r="9" spans="1:5" x14ac:dyDescent="0.2">
      <c r="A9" s="163">
        <v>4110</v>
      </c>
      <c r="B9" s="143" t="s">
        <v>334</v>
      </c>
      <c r="C9" s="144">
        <f>SUM(C10:C18)</f>
        <v>17237100.98</v>
      </c>
      <c r="D9" s="158"/>
      <c r="E9" s="146"/>
    </row>
    <row r="10" spans="1:5" x14ac:dyDescent="0.2">
      <c r="A10" s="163">
        <v>4111</v>
      </c>
      <c r="B10" s="143" t="s">
        <v>335</v>
      </c>
      <c r="C10" s="144">
        <v>318268</v>
      </c>
      <c r="D10" s="158"/>
      <c r="E10" s="146"/>
    </row>
    <row r="11" spans="1:5" x14ac:dyDescent="0.2">
      <c r="A11" s="163">
        <v>4112</v>
      </c>
      <c r="B11" s="143" t="s">
        <v>336</v>
      </c>
      <c r="C11" s="144">
        <v>15916418.75</v>
      </c>
      <c r="D11" s="158"/>
      <c r="E11" s="146"/>
    </row>
    <row r="12" spans="1:5" x14ac:dyDescent="0.2">
      <c r="A12" s="163">
        <v>4113</v>
      </c>
      <c r="B12" s="143" t="s">
        <v>337</v>
      </c>
      <c r="C12" s="144">
        <v>9069</v>
      </c>
      <c r="D12" s="158"/>
      <c r="E12" s="146"/>
    </row>
    <row r="13" spans="1:5" x14ac:dyDescent="0.2">
      <c r="A13" s="163">
        <v>4114</v>
      </c>
      <c r="B13" s="143" t="s">
        <v>338</v>
      </c>
      <c r="C13" s="144">
        <v>0</v>
      </c>
      <c r="D13" s="158"/>
      <c r="E13" s="146"/>
    </row>
    <row r="14" spans="1:5" x14ac:dyDescent="0.2">
      <c r="A14" s="163">
        <v>4115</v>
      </c>
      <c r="B14" s="143" t="s">
        <v>339</v>
      </c>
      <c r="C14" s="144">
        <v>0</v>
      </c>
      <c r="D14" s="158"/>
      <c r="E14" s="146"/>
    </row>
    <row r="15" spans="1:5" x14ac:dyDescent="0.2">
      <c r="A15" s="163">
        <v>4116</v>
      </c>
      <c r="B15" s="143" t="s">
        <v>340</v>
      </c>
      <c r="C15" s="144">
        <v>0</v>
      </c>
      <c r="D15" s="158"/>
      <c r="E15" s="146"/>
    </row>
    <row r="16" spans="1:5" x14ac:dyDescent="0.2">
      <c r="A16" s="163">
        <v>4117</v>
      </c>
      <c r="B16" s="143" t="s">
        <v>341</v>
      </c>
      <c r="C16" s="144">
        <v>993345.23</v>
      </c>
      <c r="D16" s="158"/>
      <c r="E16" s="146"/>
    </row>
    <row r="17" spans="1:5" ht="22.5" x14ac:dyDescent="0.2">
      <c r="A17" s="163">
        <v>4118</v>
      </c>
      <c r="B17" s="164" t="s">
        <v>540</v>
      </c>
      <c r="C17" s="144">
        <v>0</v>
      </c>
      <c r="D17" s="158"/>
      <c r="E17" s="146"/>
    </row>
    <row r="18" spans="1:5" x14ac:dyDescent="0.2">
      <c r="A18" s="163">
        <v>4119</v>
      </c>
      <c r="B18" s="143" t="s">
        <v>342</v>
      </c>
      <c r="C18" s="144">
        <v>0</v>
      </c>
      <c r="D18" s="158"/>
      <c r="E18" s="146"/>
    </row>
    <row r="19" spans="1:5" x14ac:dyDescent="0.2">
      <c r="A19" s="163">
        <v>4120</v>
      </c>
      <c r="B19" s="143" t="s">
        <v>343</v>
      </c>
      <c r="C19" s="144">
        <f>SUM(C20:C24)</f>
        <v>0</v>
      </c>
      <c r="D19" s="158"/>
      <c r="E19" s="146"/>
    </row>
    <row r="20" spans="1:5" x14ac:dyDescent="0.2">
      <c r="A20" s="163">
        <v>4121</v>
      </c>
      <c r="B20" s="143" t="s">
        <v>344</v>
      </c>
      <c r="C20" s="144">
        <v>0</v>
      </c>
      <c r="D20" s="158"/>
      <c r="E20" s="146"/>
    </row>
    <row r="21" spans="1:5" x14ac:dyDescent="0.2">
      <c r="A21" s="163">
        <v>4122</v>
      </c>
      <c r="B21" s="143" t="s">
        <v>541</v>
      </c>
      <c r="C21" s="144">
        <v>0</v>
      </c>
      <c r="D21" s="158"/>
      <c r="E21" s="146"/>
    </row>
    <row r="22" spans="1:5" x14ac:dyDescent="0.2">
      <c r="A22" s="163">
        <v>4123</v>
      </c>
      <c r="B22" s="143" t="s">
        <v>345</v>
      </c>
      <c r="C22" s="144">
        <v>0</v>
      </c>
      <c r="D22" s="158"/>
      <c r="E22" s="146"/>
    </row>
    <row r="23" spans="1:5" x14ac:dyDescent="0.2">
      <c r="A23" s="163">
        <v>4124</v>
      </c>
      <c r="B23" s="143" t="s">
        <v>346</v>
      </c>
      <c r="C23" s="144">
        <v>0</v>
      </c>
      <c r="D23" s="158"/>
      <c r="E23" s="146"/>
    </row>
    <row r="24" spans="1:5" x14ac:dyDescent="0.2">
      <c r="A24" s="163">
        <v>4129</v>
      </c>
      <c r="B24" s="143" t="s">
        <v>347</v>
      </c>
      <c r="C24" s="144">
        <v>0</v>
      </c>
      <c r="D24" s="158"/>
      <c r="E24" s="146"/>
    </row>
    <row r="25" spans="1:5" x14ac:dyDescent="0.2">
      <c r="A25" s="163">
        <v>4130</v>
      </c>
      <c r="B25" s="143" t="s">
        <v>348</v>
      </c>
      <c r="C25" s="144">
        <f>SUM(C26:C27)</f>
        <v>58182.74</v>
      </c>
      <c r="D25" s="158"/>
      <c r="E25" s="146"/>
    </row>
    <row r="26" spans="1:5" x14ac:dyDescent="0.2">
      <c r="A26" s="163">
        <v>4131</v>
      </c>
      <c r="B26" s="143" t="s">
        <v>349</v>
      </c>
      <c r="C26" s="144">
        <v>58182.74</v>
      </c>
      <c r="D26" s="158"/>
      <c r="E26" s="146"/>
    </row>
    <row r="27" spans="1:5" ht="22.5" x14ac:dyDescent="0.2">
      <c r="A27" s="163">
        <v>4132</v>
      </c>
      <c r="B27" s="164" t="s">
        <v>542</v>
      </c>
      <c r="C27" s="144">
        <v>0</v>
      </c>
      <c r="D27" s="158"/>
      <c r="E27" s="146"/>
    </row>
    <row r="28" spans="1:5" x14ac:dyDescent="0.2">
      <c r="A28" s="163">
        <v>4140</v>
      </c>
      <c r="B28" s="143" t="s">
        <v>350</v>
      </c>
      <c r="C28" s="144">
        <f>SUM(C29:C33)</f>
        <v>8365863</v>
      </c>
      <c r="D28" s="158"/>
      <c r="E28" s="146"/>
    </row>
    <row r="29" spans="1:5" x14ac:dyDescent="0.2">
      <c r="A29" s="163">
        <v>4141</v>
      </c>
      <c r="B29" s="143" t="s">
        <v>351</v>
      </c>
      <c r="C29" s="144">
        <v>996771</v>
      </c>
      <c r="D29" s="158"/>
      <c r="E29" s="146"/>
    </row>
    <row r="30" spans="1:5" x14ac:dyDescent="0.2">
      <c r="A30" s="163">
        <v>4143</v>
      </c>
      <c r="B30" s="143" t="s">
        <v>352</v>
      </c>
      <c r="C30" s="144">
        <v>7369092</v>
      </c>
      <c r="D30" s="158"/>
      <c r="E30" s="146"/>
    </row>
    <row r="31" spans="1:5" x14ac:dyDescent="0.2">
      <c r="A31" s="163">
        <v>4144</v>
      </c>
      <c r="B31" s="143" t="s">
        <v>353</v>
      </c>
      <c r="C31" s="144">
        <v>0</v>
      </c>
      <c r="D31" s="158"/>
      <c r="E31" s="146"/>
    </row>
    <row r="32" spans="1:5" ht="22.5" x14ac:dyDescent="0.2">
      <c r="A32" s="163">
        <v>4145</v>
      </c>
      <c r="B32" s="164" t="s">
        <v>543</v>
      </c>
      <c r="C32" s="144">
        <v>0</v>
      </c>
      <c r="D32" s="158"/>
      <c r="E32" s="146"/>
    </row>
    <row r="33" spans="1:5" x14ac:dyDescent="0.2">
      <c r="A33" s="163">
        <v>4149</v>
      </c>
      <c r="B33" s="143" t="s">
        <v>354</v>
      </c>
      <c r="C33" s="144">
        <v>0</v>
      </c>
      <c r="D33" s="158"/>
      <c r="E33" s="146"/>
    </row>
    <row r="34" spans="1:5" x14ac:dyDescent="0.2">
      <c r="A34" s="163">
        <v>4150</v>
      </c>
      <c r="B34" s="143" t="s">
        <v>544</v>
      </c>
      <c r="C34" s="144">
        <f>SUM(C35:C36)</f>
        <v>1187894.27</v>
      </c>
      <c r="D34" s="158"/>
      <c r="E34" s="146"/>
    </row>
    <row r="35" spans="1:5" x14ac:dyDescent="0.2">
      <c r="A35" s="163">
        <v>4151</v>
      </c>
      <c r="B35" s="143" t="s">
        <v>544</v>
      </c>
      <c r="C35" s="144">
        <v>1187894.27</v>
      </c>
      <c r="D35" s="158"/>
      <c r="E35" s="146"/>
    </row>
    <row r="36" spans="1:5" ht="22.5" x14ac:dyDescent="0.2">
      <c r="A36" s="163">
        <v>4154</v>
      </c>
      <c r="B36" s="164" t="s">
        <v>545</v>
      </c>
      <c r="C36" s="144">
        <v>0</v>
      </c>
      <c r="D36" s="158"/>
      <c r="E36" s="146"/>
    </row>
    <row r="37" spans="1:5" x14ac:dyDescent="0.2">
      <c r="A37" s="163">
        <v>4160</v>
      </c>
      <c r="B37" s="143" t="s">
        <v>546</v>
      </c>
      <c r="C37" s="144">
        <f>SUM(C38:C45)</f>
        <v>966195.38</v>
      </c>
      <c r="D37" s="158"/>
      <c r="E37" s="146"/>
    </row>
    <row r="38" spans="1:5" x14ac:dyDescent="0.2">
      <c r="A38" s="163">
        <v>4161</v>
      </c>
      <c r="B38" s="143" t="s">
        <v>355</v>
      </c>
      <c r="C38" s="144">
        <v>0</v>
      </c>
      <c r="D38" s="158"/>
      <c r="E38" s="146"/>
    </row>
    <row r="39" spans="1:5" x14ac:dyDescent="0.2">
      <c r="A39" s="163">
        <v>4162</v>
      </c>
      <c r="B39" s="143" t="s">
        <v>356</v>
      </c>
      <c r="C39" s="144">
        <v>0</v>
      </c>
      <c r="D39" s="158"/>
      <c r="E39" s="146"/>
    </row>
    <row r="40" spans="1:5" x14ac:dyDescent="0.2">
      <c r="A40" s="163">
        <v>4163</v>
      </c>
      <c r="B40" s="143" t="s">
        <v>357</v>
      </c>
      <c r="C40" s="144">
        <v>0</v>
      </c>
      <c r="D40" s="158"/>
      <c r="E40" s="146"/>
    </row>
    <row r="41" spans="1:5" x14ac:dyDescent="0.2">
      <c r="A41" s="163">
        <v>4164</v>
      </c>
      <c r="B41" s="143" t="s">
        <v>358</v>
      </c>
      <c r="C41" s="144">
        <v>13891</v>
      </c>
      <c r="D41" s="158"/>
      <c r="E41" s="146"/>
    </row>
    <row r="42" spans="1:5" x14ac:dyDescent="0.2">
      <c r="A42" s="163">
        <v>4165</v>
      </c>
      <c r="B42" s="143" t="s">
        <v>359</v>
      </c>
      <c r="C42" s="144">
        <v>0</v>
      </c>
      <c r="D42" s="158"/>
      <c r="E42" s="146"/>
    </row>
    <row r="43" spans="1:5" ht="22.5" x14ac:dyDescent="0.2">
      <c r="A43" s="163">
        <v>4166</v>
      </c>
      <c r="B43" s="164" t="s">
        <v>547</v>
      </c>
      <c r="C43" s="144">
        <v>0</v>
      </c>
      <c r="D43" s="158"/>
      <c r="E43" s="146"/>
    </row>
    <row r="44" spans="1:5" x14ac:dyDescent="0.2">
      <c r="A44" s="163">
        <v>4168</v>
      </c>
      <c r="B44" s="143" t="s">
        <v>360</v>
      </c>
      <c r="C44" s="144">
        <v>935804.38</v>
      </c>
      <c r="D44" s="158"/>
      <c r="E44" s="146"/>
    </row>
    <row r="45" spans="1:5" x14ac:dyDescent="0.2">
      <c r="A45" s="163">
        <v>4169</v>
      </c>
      <c r="B45" s="143" t="s">
        <v>361</v>
      </c>
      <c r="C45" s="144">
        <v>16500</v>
      </c>
      <c r="D45" s="158"/>
      <c r="E45" s="146"/>
    </row>
    <row r="46" spans="1:5" x14ac:dyDescent="0.2">
      <c r="A46" s="163">
        <v>4170</v>
      </c>
      <c r="B46" s="143" t="s">
        <v>548</v>
      </c>
      <c r="C46" s="144">
        <f>SUM(C47:C54)</f>
        <v>0</v>
      </c>
      <c r="D46" s="158"/>
      <c r="E46" s="146"/>
    </row>
    <row r="47" spans="1:5" x14ac:dyDescent="0.2">
      <c r="A47" s="163">
        <v>4171</v>
      </c>
      <c r="B47" s="168" t="s">
        <v>549</v>
      </c>
      <c r="C47" s="144">
        <v>0</v>
      </c>
      <c r="D47" s="158"/>
      <c r="E47" s="146"/>
    </row>
    <row r="48" spans="1:5" x14ac:dyDescent="0.2">
      <c r="A48" s="163">
        <v>4172</v>
      </c>
      <c r="B48" s="143" t="s">
        <v>550</v>
      </c>
      <c r="C48" s="144">
        <v>0</v>
      </c>
      <c r="D48" s="158"/>
      <c r="E48" s="146"/>
    </row>
    <row r="49" spans="1:5" ht="22.5" x14ac:dyDescent="0.2">
      <c r="A49" s="163">
        <v>4173</v>
      </c>
      <c r="B49" s="164" t="s">
        <v>551</v>
      </c>
      <c r="C49" s="144">
        <v>0</v>
      </c>
      <c r="D49" s="158"/>
      <c r="E49" s="146"/>
    </row>
    <row r="50" spans="1:5" ht="22.5" x14ac:dyDescent="0.2">
      <c r="A50" s="163">
        <v>4174</v>
      </c>
      <c r="B50" s="164" t="s">
        <v>552</v>
      </c>
      <c r="C50" s="144">
        <v>0</v>
      </c>
      <c r="D50" s="158"/>
      <c r="E50" s="146"/>
    </row>
    <row r="51" spans="1:5" ht="33.75" x14ac:dyDescent="0.2">
      <c r="A51" s="163">
        <v>4175</v>
      </c>
      <c r="B51" s="164" t="s">
        <v>553</v>
      </c>
      <c r="C51" s="144">
        <v>0</v>
      </c>
      <c r="D51" s="158"/>
      <c r="E51" s="146"/>
    </row>
    <row r="52" spans="1:5" ht="33.75" x14ac:dyDescent="0.2">
      <c r="A52" s="163">
        <v>4176</v>
      </c>
      <c r="B52" s="164" t="s">
        <v>554</v>
      </c>
      <c r="C52" s="144">
        <v>0</v>
      </c>
      <c r="D52" s="158"/>
      <c r="E52" s="146"/>
    </row>
    <row r="53" spans="1:5" ht="22.5" x14ac:dyDescent="0.2">
      <c r="A53" s="163">
        <v>4177</v>
      </c>
      <c r="B53" s="164" t="s">
        <v>555</v>
      </c>
      <c r="C53" s="144">
        <v>0</v>
      </c>
      <c r="D53" s="158"/>
      <c r="E53" s="146"/>
    </row>
    <row r="54" spans="1:5" ht="22.5" x14ac:dyDescent="0.2">
      <c r="A54" s="165">
        <v>4178</v>
      </c>
      <c r="B54" s="169" t="s">
        <v>556</v>
      </c>
      <c r="C54" s="154">
        <v>0</v>
      </c>
      <c r="D54" s="161"/>
      <c r="E54" s="156"/>
    </row>
    <row r="55" spans="1:5" x14ac:dyDescent="0.2">
      <c r="A55" s="170"/>
      <c r="B55" s="171"/>
      <c r="C55" s="188"/>
      <c r="D55" s="172"/>
      <c r="E55" s="173"/>
    </row>
    <row r="56" spans="1:5" x14ac:dyDescent="0.2">
      <c r="A56" s="125" t="s">
        <v>562</v>
      </c>
      <c r="B56" s="120"/>
      <c r="C56" s="120"/>
      <c r="D56" s="120"/>
      <c r="E56" s="121"/>
    </row>
    <row r="57" spans="1:5" x14ac:dyDescent="0.2">
      <c r="A57" s="139" t="s">
        <v>182</v>
      </c>
      <c r="B57" s="140" t="s">
        <v>179</v>
      </c>
      <c r="C57" s="140" t="s">
        <v>180</v>
      </c>
      <c r="D57" s="140" t="s">
        <v>183</v>
      </c>
      <c r="E57" s="141" t="s">
        <v>232</v>
      </c>
    </row>
    <row r="58" spans="1:5" ht="45" x14ac:dyDescent="0.2">
      <c r="A58" s="163">
        <v>4200</v>
      </c>
      <c r="B58" s="164" t="s">
        <v>557</v>
      </c>
      <c r="C58" s="144">
        <f>+C59+C65</f>
        <v>176734158.09999999</v>
      </c>
      <c r="D58" s="158"/>
      <c r="E58" s="146"/>
    </row>
    <row r="59" spans="1:5" ht="22.5" x14ac:dyDescent="0.2">
      <c r="A59" s="163">
        <v>4210</v>
      </c>
      <c r="B59" s="164" t="s">
        <v>558</v>
      </c>
      <c r="C59" s="144">
        <f>SUM(C60:C64)</f>
        <v>176734158.09999999</v>
      </c>
      <c r="D59" s="158"/>
      <c r="E59" s="146"/>
    </row>
    <row r="60" spans="1:5" x14ac:dyDescent="0.2">
      <c r="A60" s="163">
        <v>4211</v>
      </c>
      <c r="B60" s="143" t="s">
        <v>362</v>
      </c>
      <c r="C60" s="144">
        <v>80141498.209999993</v>
      </c>
      <c r="D60" s="158"/>
      <c r="E60" s="146"/>
    </row>
    <row r="61" spans="1:5" x14ac:dyDescent="0.2">
      <c r="A61" s="163">
        <v>4212</v>
      </c>
      <c r="B61" s="143" t="s">
        <v>363</v>
      </c>
      <c r="C61" s="144">
        <v>90979608.409999996</v>
      </c>
      <c r="D61" s="158"/>
      <c r="E61" s="146"/>
    </row>
    <row r="62" spans="1:5" x14ac:dyDescent="0.2">
      <c r="A62" s="163">
        <v>4213</v>
      </c>
      <c r="B62" s="143" t="s">
        <v>364</v>
      </c>
      <c r="C62" s="144">
        <v>5613051.4800000004</v>
      </c>
      <c r="D62" s="158"/>
      <c r="E62" s="146"/>
    </row>
    <row r="63" spans="1:5" x14ac:dyDescent="0.2">
      <c r="A63" s="163">
        <v>4214</v>
      </c>
      <c r="B63" s="143" t="s">
        <v>559</v>
      </c>
      <c r="C63" s="144">
        <v>0</v>
      </c>
      <c r="D63" s="158"/>
      <c r="E63" s="146"/>
    </row>
    <row r="64" spans="1:5" x14ac:dyDescent="0.2">
      <c r="A64" s="163">
        <v>4215</v>
      </c>
      <c r="B64" s="143" t="s">
        <v>560</v>
      </c>
      <c r="C64" s="144">
        <v>0</v>
      </c>
      <c r="D64" s="158"/>
      <c r="E64" s="146"/>
    </row>
    <row r="65" spans="1:5" x14ac:dyDescent="0.2">
      <c r="A65" s="163">
        <v>4220</v>
      </c>
      <c r="B65" s="143" t="s">
        <v>365</v>
      </c>
      <c r="C65" s="144">
        <v>0</v>
      </c>
      <c r="D65" s="158"/>
      <c r="E65" s="146"/>
    </row>
    <row r="66" spans="1:5" x14ac:dyDescent="0.2">
      <c r="A66" s="163">
        <v>4221</v>
      </c>
      <c r="B66" s="143" t="s">
        <v>366</v>
      </c>
      <c r="C66" s="144">
        <v>0</v>
      </c>
      <c r="D66" s="158"/>
      <c r="E66" s="146"/>
    </row>
    <row r="67" spans="1:5" x14ac:dyDescent="0.2">
      <c r="A67" s="163">
        <v>4223</v>
      </c>
      <c r="B67" s="143" t="s">
        <v>367</v>
      </c>
      <c r="C67" s="144">
        <v>0</v>
      </c>
      <c r="D67" s="158"/>
      <c r="E67" s="146"/>
    </row>
    <row r="68" spans="1:5" x14ac:dyDescent="0.2">
      <c r="A68" s="163">
        <v>4225</v>
      </c>
      <c r="B68" s="143" t="s">
        <v>369</v>
      </c>
      <c r="C68" s="144">
        <v>0</v>
      </c>
      <c r="D68" s="158"/>
      <c r="E68" s="146"/>
    </row>
    <row r="69" spans="1:5" x14ac:dyDescent="0.2">
      <c r="A69" s="165">
        <v>4227</v>
      </c>
      <c r="B69" s="153" t="s">
        <v>561</v>
      </c>
      <c r="C69" s="154">
        <v>0</v>
      </c>
      <c r="D69" s="161"/>
      <c r="E69" s="156"/>
    </row>
    <row r="70" spans="1:5" x14ac:dyDescent="0.2">
      <c r="A70" s="174"/>
      <c r="B70" s="172"/>
      <c r="C70" s="175"/>
      <c r="D70" s="172"/>
      <c r="E70" s="173"/>
    </row>
    <row r="71" spans="1:5" x14ac:dyDescent="0.2">
      <c r="A71" s="125" t="s">
        <v>564</v>
      </c>
      <c r="B71" s="120"/>
      <c r="C71" s="120"/>
      <c r="D71" s="120"/>
      <c r="E71" s="121"/>
    </row>
    <row r="72" spans="1:5" x14ac:dyDescent="0.2">
      <c r="A72" s="139" t="s">
        <v>182</v>
      </c>
      <c r="B72" s="140" t="s">
        <v>179</v>
      </c>
      <c r="C72" s="140" t="s">
        <v>180</v>
      </c>
      <c r="D72" s="140" t="s">
        <v>183</v>
      </c>
      <c r="E72" s="141" t="s">
        <v>232</v>
      </c>
    </row>
    <row r="73" spans="1:5" x14ac:dyDescent="0.2">
      <c r="A73" s="157">
        <v>4300</v>
      </c>
      <c r="B73" s="158" t="s">
        <v>370</v>
      </c>
      <c r="C73" s="159">
        <v>0</v>
      </c>
      <c r="D73" s="158"/>
      <c r="E73" s="146"/>
    </row>
    <row r="74" spans="1:5" x14ac:dyDescent="0.2">
      <c r="A74" s="157">
        <v>4310</v>
      </c>
      <c r="B74" s="158" t="s">
        <v>371</v>
      </c>
      <c r="C74" s="159">
        <v>0</v>
      </c>
      <c r="D74" s="158"/>
      <c r="E74" s="146"/>
    </row>
    <row r="75" spans="1:5" x14ac:dyDescent="0.2">
      <c r="A75" s="157">
        <v>4311</v>
      </c>
      <c r="B75" s="158" t="s">
        <v>372</v>
      </c>
      <c r="C75" s="159">
        <v>0</v>
      </c>
      <c r="D75" s="158"/>
      <c r="E75" s="146"/>
    </row>
    <row r="76" spans="1:5" x14ac:dyDescent="0.2">
      <c r="A76" s="157">
        <v>4319</v>
      </c>
      <c r="B76" s="158" t="s">
        <v>373</v>
      </c>
      <c r="C76" s="159">
        <v>0</v>
      </c>
      <c r="D76" s="158"/>
      <c r="E76" s="146"/>
    </row>
    <row r="77" spans="1:5" x14ac:dyDescent="0.2">
      <c r="A77" s="157">
        <v>4320</v>
      </c>
      <c r="B77" s="158" t="s">
        <v>374</v>
      </c>
      <c r="C77" s="159">
        <v>0</v>
      </c>
      <c r="D77" s="158"/>
      <c r="E77" s="146"/>
    </row>
    <row r="78" spans="1:5" x14ac:dyDescent="0.2">
      <c r="A78" s="157">
        <v>4321</v>
      </c>
      <c r="B78" s="158" t="s">
        <v>375</v>
      </c>
      <c r="C78" s="159">
        <v>0</v>
      </c>
      <c r="D78" s="158"/>
      <c r="E78" s="146"/>
    </row>
    <row r="79" spans="1:5" x14ac:dyDescent="0.2">
      <c r="A79" s="157">
        <v>4322</v>
      </c>
      <c r="B79" s="158" t="s">
        <v>376</v>
      </c>
      <c r="C79" s="159">
        <v>0</v>
      </c>
      <c r="D79" s="158"/>
      <c r="E79" s="146"/>
    </row>
    <row r="80" spans="1:5" x14ac:dyDescent="0.2">
      <c r="A80" s="157">
        <v>4323</v>
      </c>
      <c r="B80" s="158" t="s">
        <v>377</v>
      </c>
      <c r="C80" s="159">
        <v>0</v>
      </c>
      <c r="D80" s="158"/>
      <c r="E80" s="146"/>
    </row>
    <row r="81" spans="1:5" x14ac:dyDescent="0.2">
      <c r="A81" s="157">
        <v>4324</v>
      </c>
      <c r="B81" s="158" t="s">
        <v>378</v>
      </c>
      <c r="C81" s="159">
        <v>0</v>
      </c>
      <c r="D81" s="158"/>
      <c r="E81" s="146"/>
    </row>
    <row r="82" spans="1:5" x14ac:dyDescent="0.2">
      <c r="A82" s="157">
        <v>4325</v>
      </c>
      <c r="B82" s="158" t="s">
        <v>379</v>
      </c>
      <c r="C82" s="159">
        <v>0</v>
      </c>
      <c r="D82" s="158"/>
      <c r="E82" s="146"/>
    </row>
    <row r="83" spans="1:5" x14ac:dyDescent="0.2">
      <c r="A83" s="157">
        <v>4330</v>
      </c>
      <c r="B83" s="158" t="s">
        <v>380</v>
      </c>
      <c r="C83" s="159">
        <v>0</v>
      </c>
      <c r="D83" s="158"/>
      <c r="E83" s="146"/>
    </row>
    <row r="84" spans="1:5" x14ac:dyDescent="0.2">
      <c r="A84" s="157">
        <v>4331</v>
      </c>
      <c r="B84" s="158" t="s">
        <v>380</v>
      </c>
      <c r="C84" s="159">
        <v>0</v>
      </c>
      <c r="D84" s="158"/>
      <c r="E84" s="146"/>
    </row>
    <row r="85" spans="1:5" x14ac:dyDescent="0.2">
      <c r="A85" s="157">
        <v>4340</v>
      </c>
      <c r="B85" s="158" t="s">
        <v>381</v>
      </c>
      <c r="C85" s="159">
        <v>0</v>
      </c>
      <c r="D85" s="158"/>
      <c r="E85" s="146"/>
    </row>
    <row r="86" spans="1:5" x14ac:dyDescent="0.2">
      <c r="A86" s="157">
        <v>4341</v>
      </c>
      <c r="B86" s="158" t="s">
        <v>382</v>
      </c>
      <c r="C86" s="159">
        <v>0</v>
      </c>
      <c r="D86" s="158"/>
      <c r="E86" s="146"/>
    </row>
    <row r="87" spans="1:5" x14ac:dyDescent="0.2">
      <c r="A87" s="157">
        <v>4390</v>
      </c>
      <c r="B87" s="158" t="s">
        <v>383</v>
      </c>
      <c r="C87" s="159">
        <v>0</v>
      </c>
      <c r="D87" s="158"/>
      <c r="E87" s="146"/>
    </row>
    <row r="88" spans="1:5" x14ac:dyDescent="0.2">
      <c r="A88" s="157">
        <v>4391</v>
      </c>
      <c r="B88" s="158" t="s">
        <v>384</v>
      </c>
      <c r="C88" s="159">
        <v>0</v>
      </c>
      <c r="D88" s="158"/>
      <c r="E88" s="146"/>
    </row>
    <row r="89" spans="1:5" x14ac:dyDescent="0.2">
      <c r="A89" s="157">
        <v>4392</v>
      </c>
      <c r="B89" s="158" t="s">
        <v>385</v>
      </c>
      <c r="C89" s="159">
        <v>0</v>
      </c>
      <c r="D89" s="158"/>
      <c r="E89" s="146"/>
    </row>
    <row r="90" spans="1:5" x14ac:dyDescent="0.2">
      <c r="A90" s="157">
        <v>4393</v>
      </c>
      <c r="B90" s="158" t="s">
        <v>386</v>
      </c>
      <c r="C90" s="159">
        <v>0</v>
      </c>
      <c r="D90" s="158"/>
      <c r="E90" s="146"/>
    </row>
    <row r="91" spans="1:5" x14ac:dyDescent="0.2">
      <c r="A91" s="157">
        <v>4394</v>
      </c>
      <c r="B91" s="158" t="s">
        <v>387</v>
      </c>
      <c r="C91" s="159">
        <v>0</v>
      </c>
      <c r="D91" s="158"/>
      <c r="E91" s="146"/>
    </row>
    <row r="92" spans="1:5" x14ac:dyDescent="0.2">
      <c r="A92" s="157">
        <v>4395</v>
      </c>
      <c r="B92" s="158" t="s">
        <v>388</v>
      </c>
      <c r="C92" s="159">
        <v>0</v>
      </c>
      <c r="D92" s="158"/>
      <c r="E92" s="146"/>
    </row>
    <row r="93" spans="1:5" x14ac:dyDescent="0.2">
      <c r="A93" s="157">
        <v>4396</v>
      </c>
      <c r="B93" s="158" t="s">
        <v>389</v>
      </c>
      <c r="C93" s="159">
        <v>0</v>
      </c>
      <c r="D93" s="158"/>
      <c r="E93" s="146"/>
    </row>
    <row r="94" spans="1:5" x14ac:dyDescent="0.2">
      <c r="A94" s="160">
        <v>4399</v>
      </c>
      <c r="B94" s="161" t="s">
        <v>383</v>
      </c>
      <c r="C94" s="162">
        <v>0</v>
      </c>
      <c r="D94" s="161"/>
      <c r="E94" s="156"/>
    </row>
    <row r="95" spans="1:5" x14ac:dyDescent="0.2">
      <c r="A95" s="122"/>
      <c r="B95" s="123"/>
      <c r="C95" s="123"/>
      <c r="D95" s="123"/>
      <c r="E95" s="124"/>
    </row>
    <row r="96" spans="1:5" x14ac:dyDescent="0.2">
      <c r="A96" s="176"/>
      <c r="B96" s="166"/>
      <c r="C96" s="166"/>
      <c r="D96" s="166"/>
      <c r="E96" s="167"/>
    </row>
    <row r="97" spans="1:5" x14ac:dyDescent="0.2">
      <c r="A97" s="125" t="s">
        <v>565</v>
      </c>
      <c r="B97" s="120"/>
      <c r="C97" s="120"/>
      <c r="D97" s="120"/>
      <c r="E97" s="121"/>
    </row>
    <row r="98" spans="1:5" x14ac:dyDescent="0.2">
      <c r="A98" s="139" t="s">
        <v>182</v>
      </c>
      <c r="B98" s="140" t="s">
        <v>179</v>
      </c>
      <c r="C98" s="140" t="s">
        <v>180</v>
      </c>
      <c r="D98" s="140" t="s">
        <v>390</v>
      </c>
      <c r="E98" s="141" t="s">
        <v>232</v>
      </c>
    </row>
    <row r="99" spans="1:5" x14ac:dyDescent="0.2">
      <c r="A99" s="151">
        <v>5000</v>
      </c>
      <c r="B99" s="143" t="s">
        <v>391</v>
      </c>
      <c r="C99" s="144">
        <f>C100+C128+C161+C171+C186+C219+C209</f>
        <v>121851970.62</v>
      </c>
      <c r="D99" s="145">
        <v>1</v>
      </c>
      <c r="E99" s="146"/>
    </row>
    <row r="100" spans="1:5" x14ac:dyDescent="0.2">
      <c r="A100" s="151">
        <v>5100</v>
      </c>
      <c r="B100" s="143" t="s">
        <v>392</v>
      </c>
      <c r="C100" s="144">
        <f>C101+C108+C118</f>
        <v>103687598.51000001</v>
      </c>
      <c r="D100" s="145">
        <f>C100/$C$99</f>
        <v>0.8509308301082279</v>
      </c>
      <c r="E100" s="146"/>
    </row>
    <row r="101" spans="1:5" x14ac:dyDescent="0.2">
      <c r="A101" s="151">
        <v>5110</v>
      </c>
      <c r="B101" s="143" t="s">
        <v>393</v>
      </c>
      <c r="C101" s="144">
        <f>SUM(C102:C107)</f>
        <v>69481996.379999995</v>
      </c>
      <c r="D101" s="145">
        <f t="shared" ref="D101:D164" si="0">C101/$C$99</f>
        <v>0.57021643578241532</v>
      </c>
      <c r="E101" s="146"/>
    </row>
    <row r="102" spans="1:5" x14ac:dyDescent="0.2">
      <c r="A102" s="151">
        <v>5111</v>
      </c>
      <c r="B102" s="143" t="s">
        <v>394</v>
      </c>
      <c r="C102" s="144">
        <v>32251444.5</v>
      </c>
      <c r="D102" s="145">
        <f t="shared" si="0"/>
        <v>0.26467725007564591</v>
      </c>
      <c r="E102" s="146"/>
    </row>
    <row r="103" spans="1:5" x14ac:dyDescent="0.2">
      <c r="A103" s="151">
        <v>5112</v>
      </c>
      <c r="B103" s="143" t="s">
        <v>395</v>
      </c>
      <c r="C103" s="144">
        <v>12035058.65</v>
      </c>
      <c r="D103" s="145">
        <f t="shared" si="0"/>
        <v>9.8767862257490999E-2</v>
      </c>
      <c r="E103" s="146"/>
    </row>
    <row r="104" spans="1:5" x14ac:dyDescent="0.2">
      <c r="A104" s="151">
        <v>5113</v>
      </c>
      <c r="B104" s="143" t="s">
        <v>396</v>
      </c>
      <c r="C104" s="144">
        <v>2918722.39</v>
      </c>
      <c r="D104" s="145">
        <f t="shared" si="0"/>
        <v>2.3953017543738759E-2</v>
      </c>
      <c r="E104" s="146"/>
    </row>
    <row r="105" spans="1:5" x14ac:dyDescent="0.2">
      <c r="A105" s="151">
        <v>5114</v>
      </c>
      <c r="B105" s="143" t="s">
        <v>397</v>
      </c>
      <c r="C105" s="144">
        <v>4288760.5599999996</v>
      </c>
      <c r="D105" s="145">
        <f t="shared" si="0"/>
        <v>3.5196480928278644E-2</v>
      </c>
      <c r="E105" s="146"/>
    </row>
    <row r="106" spans="1:5" x14ac:dyDescent="0.2">
      <c r="A106" s="151">
        <v>5115</v>
      </c>
      <c r="B106" s="143" t="s">
        <v>398</v>
      </c>
      <c r="C106" s="144">
        <v>17988010.280000001</v>
      </c>
      <c r="D106" s="145">
        <f t="shared" si="0"/>
        <v>0.14762182497726109</v>
      </c>
      <c r="E106" s="146"/>
    </row>
    <row r="107" spans="1:5" x14ac:dyDescent="0.2">
      <c r="A107" s="151">
        <v>5116</v>
      </c>
      <c r="B107" s="143" t="s">
        <v>399</v>
      </c>
      <c r="C107" s="144">
        <v>0</v>
      </c>
      <c r="D107" s="145">
        <f t="shared" si="0"/>
        <v>0</v>
      </c>
      <c r="E107" s="146"/>
    </row>
    <row r="108" spans="1:5" x14ac:dyDescent="0.2">
      <c r="A108" s="151">
        <v>5120</v>
      </c>
      <c r="B108" s="143" t="s">
        <v>400</v>
      </c>
      <c r="C108" s="144">
        <f>SUM(C109:C117)</f>
        <v>10772644.65</v>
      </c>
      <c r="D108" s="145">
        <f t="shared" si="0"/>
        <v>8.8407635881367089E-2</v>
      </c>
      <c r="E108" s="146"/>
    </row>
    <row r="109" spans="1:5" x14ac:dyDescent="0.2">
      <c r="A109" s="151">
        <v>5121</v>
      </c>
      <c r="B109" s="143" t="s">
        <v>401</v>
      </c>
      <c r="C109" s="144">
        <v>1372478.28</v>
      </c>
      <c r="D109" s="145">
        <f t="shared" si="0"/>
        <v>1.1263488583866449E-2</v>
      </c>
      <c r="E109" s="146"/>
    </row>
    <row r="110" spans="1:5" x14ac:dyDescent="0.2">
      <c r="A110" s="151">
        <v>5122</v>
      </c>
      <c r="B110" s="143" t="s">
        <v>402</v>
      </c>
      <c r="C110" s="144">
        <v>602034.73</v>
      </c>
      <c r="D110" s="145">
        <f t="shared" si="0"/>
        <v>4.9407057344806361E-3</v>
      </c>
      <c r="E110" s="146"/>
    </row>
    <row r="111" spans="1:5" x14ac:dyDescent="0.2">
      <c r="A111" s="151">
        <v>5123</v>
      </c>
      <c r="B111" s="143" t="s">
        <v>403</v>
      </c>
      <c r="C111" s="144">
        <v>25694</v>
      </c>
      <c r="D111" s="145">
        <f t="shared" si="0"/>
        <v>2.1086240845564751E-4</v>
      </c>
      <c r="E111" s="146"/>
    </row>
    <row r="112" spans="1:5" x14ac:dyDescent="0.2">
      <c r="A112" s="151">
        <v>5124</v>
      </c>
      <c r="B112" s="143" t="s">
        <v>404</v>
      </c>
      <c r="C112" s="144">
        <v>835823.52</v>
      </c>
      <c r="D112" s="145">
        <f t="shared" si="0"/>
        <v>6.8593352717006718E-3</v>
      </c>
      <c r="E112" s="146"/>
    </row>
    <row r="113" spans="1:5" x14ac:dyDescent="0.2">
      <c r="A113" s="151">
        <v>5125</v>
      </c>
      <c r="B113" s="143" t="s">
        <v>405</v>
      </c>
      <c r="C113" s="144">
        <v>182705.4</v>
      </c>
      <c r="D113" s="145">
        <f t="shared" si="0"/>
        <v>1.4994045567779427E-3</v>
      </c>
      <c r="E113" s="146"/>
    </row>
    <row r="114" spans="1:5" x14ac:dyDescent="0.2">
      <c r="A114" s="151">
        <v>5126</v>
      </c>
      <c r="B114" s="143" t="s">
        <v>406</v>
      </c>
      <c r="C114" s="144">
        <v>5658797.1399999997</v>
      </c>
      <c r="D114" s="145">
        <f t="shared" si="0"/>
        <v>4.6439931264199028E-2</v>
      </c>
      <c r="E114" s="146"/>
    </row>
    <row r="115" spans="1:5" x14ac:dyDescent="0.2">
      <c r="A115" s="151">
        <v>5127</v>
      </c>
      <c r="B115" s="143" t="s">
        <v>407</v>
      </c>
      <c r="C115" s="144">
        <v>1422512.75</v>
      </c>
      <c r="D115" s="145">
        <f t="shared" si="0"/>
        <v>1.1674105414644134E-2</v>
      </c>
      <c r="E115" s="146"/>
    </row>
    <row r="116" spans="1:5" x14ac:dyDescent="0.2">
      <c r="A116" s="151">
        <v>5128</v>
      </c>
      <c r="B116" s="143" t="s">
        <v>408</v>
      </c>
      <c r="C116" s="144">
        <v>0</v>
      </c>
      <c r="D116" s="145">
        <f t="shared" si="0"/>
        <v>0</v>
      </c>
      <c r="E116" s="146"/>
    </row>
    <row r="117" spans="1:5" x14ac:dyDescent="0.2">
      <c r="A117" s="151">
        <v>5129</v>
      </c>
      <c r="B117" s="143" t="s">
        <v>409</v>
      </c>
      <c r="C117" s="144">
        <v>672598.83</v>
      </c>
      <c r="D117" s="145">
        <f t="shared" si="0"/>
        <v>5.5198026472425702E-3</v>
      </c>
      <c r="E117" s="146"/>
    </row>
    <row r="118" spans="1:5" x14ac:dyDescent="0.2">
      <c r="A118" s="151">
        <v>5130</v>
      </c>
      <c r="B118" s="143" t="s">
        <v>410</v>
      </c>
      <c r="C118" s="144">
        <f>SUM(C119:C127)</f>
        <v>23432957.48</v>
      </c>
      <c r="D118" s="145">
        <f t="shared" si="0"/>
        <v>0.19230675844444542</v>
      </c>
      <c r="E118" s="146"/>
    </row>
    <row r="119" spans="1:5" x14ac:dyDescent="0.2">
      <c r="A119" s="151">
        <v>5131</v>
      </c>
      <c r="B119" s="143" t="s">
        <v>411</v>
      </c>
      <c r="C119" s="144">
        <v>11054803.810000001</v>
      </c>
      <c r="D119" s="145">
        <f t="shared" si="0"/>
        <v>9.0723225514955569E-2</v>
      </c>
      <c r="E119" s="146"/>
    </row>
    <row r="120" spans="1:5" x14ac:dyDescent="0.2">
      <c r="A120" s="151">
        <v>5132</v>
      </c>
      <c r="B120" s="143" t="s">
        <v>412</v>
      </c>
      <c r="C120" s="144">
        <v>2254053.7000000002</v>
      </c>
      <c r="D120" s="145">
        <f t="shared" si="0"/>
        <v>1.8498295009354852E-2</v>
      </c>
      <c r="E120" s="146"/>
    </row>
    <row r="121" spans="1:5" x14ac:dyDescent="0.2">
      <c r="A121" s="151">
        <v>5133</v>
      </c>
      <c r="B121" s="143" t="s">
        <v>413</v>
      </c>
      <c r="C121" s="144">
        <v>2488986.35</v>
      </c>
      <c r="D121" s="145">
        <f t="shared" si="0"/>
        <v>2.0426311838337013E-2</v>
      </c>
      <c r="E121" s="146"/>
    </row>
    <row r="122" spans="1:5" x14ac:dyDescent="0.2">
      <c r="A122" s="151">
        <v>5134</v>
      </c>
      <c r="B122" s="143" t="s">
        <v>414</v>
      </c>
      <c r="C122" s="144">
        <v>1181196.53</v>
      </c>
      <c r="D122" s="145">
        <f t="shared" si="0"/>
        <v>9.6937006762377789E-3</v>
      </c>
      <c r="E122" s="146"/>
    </row>
    <row r="123" spans="1:5" x14ac:dyDescent="0.2">
      <c r="A123" s="151">
        <v>5135</v>
      </c>
      <c r="B123" s="143" t="s">
        <v>415</v>
      </c>
      <c r="C123" s="144">
        <v>2224108.98</v>
      </c>
      <c r="D123" s="145">
        <f t="shared" si="0"/>
        <v>1.8252548306633205E-2</v>
      </c>
      <c r="E123" s="146"/>
    </row>
    <row r="124" spans="1:5" x14ac:dyDescent="0.2">
      <c r="A124" s="151">
        <v>5136</v>
      </c>
      <c r="B124" s="143" t="s">
        <v>416</v>
      </c>
      <c r="C124" s="144">
        <v>242163.3</v>
      </c>
      <c r="D124" s="145">
        <f t="shared" si="0"/>
        <v>1.9873564519953101E-3</v>
      </c>
      <c r="E124" s="146"/>
    </row>
    <row r="125" spans="1:5" x14ac:dyDescent="0.2">
      <c r="A125" s="151">
        <v>5137</v>
      </c>
      <c r="B125" s="143" t="s">
        <v>417</v>
      </c>
      <c r="C125" s="144">
        <v>239338.14</v>
      </c>
      <c r="D125" s="145">
        <f t="shared" si="0"/>
        <v>1.9641712709463277E-3</v>
      </c>
      <c r="E125" s="146"/>
    </row>
    <row r="126" spans="1:5" x14ac:dyDescent="0.2">
      <c r="A126" s="151">
        <v>5138</v>
      </c>
      <c r="B126" s="143" t="s">
        <v>418</v>
      </c>
      <c r="C126" s="144">
        <v>2650090.7000000002</v>
      </c>
      <c r="D126" s="145">
        <f t="shared" si="0"/>
        <v>2.1748443513190351E-2</v>
      </c>
      <c r="E126" s="146"/>
    </row>
    <row r="127" spans="1:5" x14ac:dyDescent="0.2">
      <c r="A127" s="151">
        <v>5139</v>
      </c>
      <c r="B127" s="143" t="s">
        <v>419</v>
      </c>
      <c r="C127" s="144">
        <v>1098215.97</v>
      </c>
      <c r="D127" s="145">
        <f t="shared" si="0"/>
        <v>9.0127058627950153E-3</v>
      </c>
      <c r="E127" s="146"/>
    </row>
    <row r="128" spans="1:5" x14ac:dyDescent="0.2">
      <c r="A128" s="151">
        <v>5200</v>
      </c>
      <c r="B128" s="143" t="s">
        <v>420</v>
      </c>
      <c r="C128" s="144">
        <f>C129+C132+C135+C138+C143+C147+C150+C152+C158</f>
        <v>13885178.969999999</v>
      </c>
      <c r="D128" s="145">
        <f t="shared" si="0"/>
        <v>0.11395120570763238</v>
      </c>
      <c r="E128" s="146"/>
    </row>
    <row r="129" spans="1:5" x14ac:dyDescent="0.2">
      <c r="A129" s="151">
        <v>5210</v>
      </c>
      <c r="B129" s="143" t="s">
        <v>421</v>
      </c>
      <c r="C129" s="144">
        <f>SUM(C130:C131)</f>
        <v>11777020.619999999</v>
      </c>
      <c r="D129" s="145">
        <f t="shared" si="0"/>
        <v>9.6650226993267793E-2</v>
      </c>
      <c r="E129" s="146"/>
    </row>
    <row r="130" spans="1:5" x14ac:dyDescent="0.2">
      <c r="A130" s="151">
        <v>5211</v>
      </c>
      <c r="B130" s="143" t="s">
        <v>422</v>
      </c>
      <c r="C130" s="144">
        <v>0</v>
      </c>
      <c r="D130" s="145">
        <f t="shared" si="0"/>
        <v>0</v>
      </c>
      <c r="E130" s="146"/>
    </row>
    <row r="131" spans="1:5" x14ac:dyDescent="0.2">
      <c r="A131" s="151">
        <v>5212</v>
      </c>
      <c r="B131" s="143" t="s">
        <v>423</v>
      </c>
      <c r="C131" s="144">
        <v>11777020.619999999</v>
      </c>
      <c r="D131" s="145">
        <f t="shared" si="0"/>
        <v>9.6650226993267793E-2</v>
      </c>
      <c r="E131" s="146"/>
    </row>
    <row r="132" spans="1:5" x14ac:dyDescent="0.2">
      <c r="A132" s="151">
        <v>5220</v>
      </c>
      <c r="B132" s="143" t="s">
        <v>424</v>
      </c>
      <c r="C132" s="144">
        <f>SUM(C133:C134)</f>
        <v>0</v>
      </c>
      <c r="D132" s="145">
        <f t="shared" si="0"/>
        <v>0</v>
      </c>
      <c r="E132" s="146"/>
    </row>
    <row r="133" spans="1:5" x14ac:dyDescent="0.2">
      <c r="A133" s="151">
        <v>5221</v>
      </c>
      <c r="B133" s="143" t="s">
        <v>425</v>
      </c>
      <c r="C133" s="144">
        <v>0</v>
      </c>
      <c r="D133" s="145">
        <f t="shared" si="0"/>
        <v>0</v>
      </c>
      <c r="E133" s="146"/>
    </row>
    <row r="134" spans="1:5" x14ac:dyDescent="0.2">
      <c r="A134" s="151">
        <v>5222</v>
      </c>
      <c r="B134" s="143" t="s">
        <v>426</v>
      </c>
      <c r="C134" s="144">
        <v>0</v>
      </c>
      <c r="D134" s="145">
        <f t="shared" si="0"/>
        <v>0</v>
      </c>
      <c r="E134" s="146"/>
    </row>
    <row r="135" spans="1:5" x14ac:dyDescent="0.2">
      <c r="A135" s="151">
        <v>5230</v>
      </c>
      <c r="B135" s="143" t="s">
        <v>367</v>
      </c>
      <c r="C135" s="144">
        <f>SUM(C136:C137)</f>
        <v>366666.67</v>
      </c>
      <c r="D135" s="145">
        <f t="shared" si="0"/>
        <v>3.0091156354250842E-3</v>
      </c>
      <c r="E135" s="146"/>
    </row>
    <row r="136" spans="1:5" x14ac:dyDescent="0.2">
      <c r="A136" s="151">
        <v>5231</v>
      </c>
      <c r="B136" s="143" t="s">
        <v>427</v>
      </c>
      <c r="C136" s="144">
        <v>366666.67</v>
      </c>
      <c r="D136" s="145">
        <f t="shared" si="0"/>
        <v>3.0091156354250842E-3</v>
      </c>
      <c r="E136" s="146"/>
    </row>
    <row r="137" spans="1:5" x14ac:dyDescent="0.2">
      <c r="A137" s="151">
        <v>5232</v>
      </c>
      <c r="B137" s="143" t="s">
        <v>428</v>
      </c>
      <c r="C137" s="144">
        <v>0</v>
      </c>
      <c r="D137" s="145">
        <f t="shared" si="0"/>
        <v>0</v>
      </c>
      <c r="E137" s="146"/>
    </row>
    <row r="138" spans="1:5" x14ac:dyDescent="0.2">
      <c r="A138" s="151">
        <v>5240</v>
      </c>
      <c r="B138" s="143" t="s">
        <v>368</v>
      </c>
      <c r="C138" s="144">
        <f>SUM(C139:C142)</f>
        <v>1360654.84</v>
      </c>
      <c r="D138" s="145">
        <f t="shared" si="0"/>
        <v>1.1166457407925341E-2</v>
      </c>
      <c r="E138" s="146"/>
    </row>
    <row r="139" spans="1:5" x14ac:dyDescent="0.2">
      <c r="A139" s="151">
        <v>5241</v>
      </c>
      <c r="B139" s="143" t="s">
        <v>429</v>
      </c>
      <c r="C139" s="144">
        <v>1353385.32</v>
      </c>
      <c r="D139" s="145">
        <f t="shared" si="0"/>
        <v>1.1106798791302141E-2</v>
      </c>
      <c r="E139" s="146"/>
    </row>
    <row r="140" spans="1:5" x14ac:dyDescent="0.2">
      <c r="A140" s="151">
        <v>5242</v>
      </c>
      <c r="B140" s="143" t="s">
        <v>430</v>
      </c>
      <c r="C140" s="144">
        <v>0</v>
      </c>
      <c r="D140" s="145">
        <f t="shared" si="0"/>
        <v>0</v>
      </c>
      <c r="E140" s="146"/>
    </row>
    <row r="141" spans="1:5" x14ac:dyDescent="0.2">
      <c r="A141" s="151">
        <v>5243</v>
      </c>
      <c r="B141" s="143" t="s">
        <v>431</v>
      </c>
      <c r="C141" s="144">
        <v>0</v>
      </c>
      <c r="D141" s="145">
        <f t="shared" si="0"/>
        <v>0</v>
      </c>
      <c r="E141" s="146"/>
    </row>
    <row r="142" spans="1:5" x14ac:dyDescent="0.2">
      <c r="A142" s="151">
        <v>5244</v>
      </c>
      <c r="B142" s="143" t="s">
        <v>432</v>
      </c>
      <c r="C142" s="144">
        <v>7269.52</v>
      </c>
      <c r="D142" s="145">
        <f t="shared" si="0"/>
        <v>5.9658616623199919E-5</v>
      </c>
      <c r="E142" s="146"/>
    </row>
    <row r="143" spans="1:5" x14ac:dyDescent="0.2">
      <c r="A143" s="151">
        <v>5250</v>
      </c>
      <c r="B143" s="143" t="s">
        <v>369</v>
      </c>
      <c r="C143" s="144">
        <f>SUM(C144:C146)</f>
        <v>380836.84</v>
      </c>
      <c r="D143" s="145">
        <f t="shared" si="0"/>
        <v>3.1254056710141699E-3</v>
      </c>
      <c r="E143" s="146"/>
    </row>
    <row r="144" spans="1:5" x14ac:dyDescent="0.2">
      <c r="A144" s="151">
        <v>5251</v>
      </c>
      <c r="B144" s="143" t="s">
        <v>433</v>
      </c>
      <c r="C144" s="144">
        <v>0</v>
      </c>
      <c r="D144" s="145">
        <f t="shared" si="0"/>
        <v>0</v>
      </c>
      <c r="E144" s="146"/>
    </row>
    <row r="145" spans="1:5" x14ac:dyDescent="0.2">
      <c r="A145" s="151">
        <v>5252</v>
      </c>
      <c r="B145" s="143" t="s">
        <v>434</v>
      </c>
      <c r="C145" s="144">
        <v>380836.84</v>
      </c>
      <c r="D145" s="145">
        <f t="shared" si="0"/>
        <v>3.1254056710141699E-3</v>
      </c>
      <c r="E145" s="146"/>
    </row>
    <row r="146" spans="1:5" x14ac:dyDescent="0.2">
      <c r="A146" s="151">
        <v>5259</v>
      </c>
      <c r="B146" s="143" t="s">
        <v>435</v>
      </c>
      <c r="C146" s="144">
        <v>0</v>
      </c>
      <c r="D146" s="145">
        <f t="shared" si="0"/>
        <v>0</v>
      </c>
      <c r="E146" s="146"/>
    </row>
    <row r="147" spans="1:5" x14ac:dyDescent="0.2">
      <c r="A147" s="151">
        <v>5260</v>
      </c>
      <c r="B147" s="143" t="s">
        <v>436</v>
      </c>
      <c r="C147" s="144">
        <f>SUM(C148:C149)</f>
        <v>0</v>
      </c>
      <c r="D147" s="145">
        <f t="shared" si="0"/>
        <v>0</v>
      </c>
      <c r="E147" s="146"/>
    </row>
    <row r="148" spans="1:5" x14ac:dyDescent="0.2">
      <c r="A148" s="151">
        <v>5261</v>
      </c>
      <c r="B148" s="143" t="s">
        <v>437</v>
      </c>
      <c r="C148" s="144">
        <v>0</v>
      </c>
      <c r="D148" s="145">
        <f t="shared" si="0"/>
        <v>0</v>
      </c>
      <c r="E148" s="146"/>
    </row>
    <row r="149" spans="1:5" x14ac:dyDescent="0.2">
      <c r="A149" s="151">
        <v>5262</v>
      </c>
      <c r="B149" s="143" t="s">
        <v>438</v>
      </c>
      <c r="C149" s="144">
        <v>0</v>
      </c>
      <c r="D149" s="145">
        <f t="shared" si="0"/>
        <v>0</v>
      </c>
      <c r="E149" s="146"/>
    </row>
    <row r="150" spans="1:5" x14ac:dyDescent="0.2">
      <c r="A150" s="151">
        <v>5270</v>
      </c>
      <c r="B150" s="143" t="s">
        <v>439</v>
      </c>
      <c r="C150" s="144">
        <f>SUM(C151)</f>
        <v>0</v>
      </c>
      <c r="D150" s="145">
        <f t="shared" si="0"/>
        <v>0</v>
      </c>
      <c r="E150" s="146"/>
    </row>
    <row r="151" spans="1:5" x14ac:dyDescent="0.2">
      <c r="A151" s="151">
        <v>5271</v>
      </c>
      <c r="B151" s="143" t="s">
        <v>440</v>
      </c>
      <c r="C151" s="144">
        <v>0</v>
      </c>
      <c r="D151" s="145">
        <f t="shared" si="0"/>
        <v>0</v>
      </c>
      <c r="E151" s="146"/>
    </row>
    <row r="152" spans="1:5" x14ac:dyDescent="0.2">
      <c r="A152" s="151">
        <v>5280</v>
      </c>
      <c r="B152" s="143" t="s">
        <v>441</v>
      </c>
      <c r="C152" s="144">
        <f>SUM(C153:C157)</f>
        <v>0</v>
      </c>
      <c r="D152" s="145">
        <f t="shared" si="0"/>
        <v>0</v>
      </c>
      <c r="E152" s="146"/>
    </row>
    <row r="153" spans="1:5" x14ac:dyDescent="0.2">
      <c r="A153" s="151">
        <v>5281</v>
      </c>
      <c r="B153" s="143" t="s">
        <v>442</v>
      </c>
      <c r="C153" s="144">
        <v>0</v>
      </c>
      <c r="D153" s="145">
        <f t="shared" si="0"/>
        <v>0</v>
      </c>
      <c r="E153" s="146"/>
    </row>
    <row r="154" spans="1:5" x14ac:dyDescent="0.2">
      <c r="A154" s="151">
        <v>5282</v>
      </c>
      <c r="B154" s="143" t="s">
        <v>443</v>
      </c>
      <c r="C154" s="144">
        <v>0</v>
      </c>
      <c r="D154" s="145">
        <f t="shared" si="0"/>
        <v>0</v>
      </c>
      <c r="E154" s="146"/>
    </row>
    <row r="155" spans="1:5" x14ac:dyDescent="0.2">
      <c r="A155" s="151">
        <v>5283</v>
      </c>
      <c r="B155" s="143" t="s">
        <v>444</v>
      </c>
      <c r="C155" s="144">
        <v>0</v>
      </c>
      <c r="D155" s="145">
        <f t="shared" si="0"/>
        <v>0</v>
      </c>
      <c r="E155" s="146"/>
    </row>
    <row r="156" spans="1:5" x14ac:dyDescent="0.2">
      <c r="A156" s="151">
        <v>5284</v>
      </c>
      <c r="B156" s="143" t="s">
        <v>445</v>
      </c>
      <c r="C156" s="144">
        <v>0</v>
      </c>
      <c r="D156" s="145">
        <f t="shared" si="0"/>
        <v>0</v>
      </c>
      <c r="E156" s="146"/>
    </row>
    <row r="157" spans="1:5" x14ac:dyDescent="0.2">
      <c r="A157" s="151">
        <v>5285</v>
      </c>
      <c r="B157" s="143" t="s">
        <v>446</v>
      </c>
      <c r="C157" s="144">
        <v>0</v>
      </c>
      <c r="D157" s="145">
        <f t="shared" si="0"/>
        <v>0</v>
      </c>
      <c r="E157" s="146"/>
    </row>
    <row r="158" spans="1:5" x14ac:dyDescent="0.2">
      <c r="A158" s="151">
        <v>5290</v>
      </c>
      <c r="B158" s="143" t="s">
        <v>447</v>
      </c>
      <c r="C158" s="144">
        <f>SUM(C159:C160)</f>
        <v>0</v>
      </c>
      <c r="D158" s="145">
        <f t="shared" si="0"/>
        <v>0</v>
      </c>
      <c r="E158" s="146"/>
    </row>
    <row r="159" spans="1:5" x14ac:dyDescent="0.2">
      <c r="A159" s="151">
        <v>5291</v>
      </c>
      <c r="B159" s="143" t="s">
        <v>448</v>
      </c>
      <c r="C159" s="144">
        <v>0</v>
      </c>
      <c r="D159" s="145">
        <f t="shared" si="0"/>
        <v>0</v>
      </c>
      <c r="E159" s="146"/>
    </row>
    <row r="160" spans="1:5" x14ac:dyDescent="0.2">
      <c r="A160" s="151">
        <v>5292</v>
      </c>
      <c r="B160" s="143" t="s">
        <v>449</v>
      </c>
      <c r="C160" s="144">
        <v>0</v>
      </c>
      <c r="D160" s="145">
        <f t="shared" si="0"/>
        <v>0</v>
      </c>
      <c r="E160" s="146"/>
    </row>
    <row r="161" spans="1:5" x14ac:dyDescent="0.2">
      <c r="A161" s="151">
        <v>5300</v>
      </c>
      <c r="B161" s="143" t="s">
        <v>450</v>
      </c>
      <c r="C161" s="144">
        <f>C162+C165+C168</f>
        <v>3558400</v>
      </c>
      <c r="D161" s="145">
        <f t="shared" si="0"/>
        <v>2.920264630842127E-2</v>
      </c>
      <c r="E161" s="146"/>
    </row>
    <row r="162" spans="1:5" x14ac:dyDescent="0.2">
      <c r="A162" s="151">
        <v>5310</v>
      </c>
      <c r="B162" s="143" t="s">
        <v>362</v>
      </c>
      <c r="C162" s="144">
        <f>C163+C164</f>
        <v>0</v>
      </c>
      <c r="D162" s="145">
        <f t="shared" si="0"/>
        <v>0</v>
      </c>
      <c r="E162" s="146"/>
    </row>
    <row r="163" spans="1:5" x14ac:dyDescent="0.2">
      <c r="A163" s="151">
        <v>5311</v>
      </c>
      <c r="B163" s="143" t="s">
        <v>451</v>
      </c>
      <c r="C163" s="144">
        <v>0</v>
      </c>
      <c r="D163" s="145">
        <f t="shared" si="0"/>
        <v>0</v>
      </c>
      <c r="E163" s="146"/>
    </row>
    <row r="164" spans="1:5" x14ac:dyDescent="0.2">
      <c r="A164" s="151">
        <v>5312</v>
      </c>
      <c r="B164" s="143" t="s">
        <v>452</v>
      </c>
      <c r="C164" s="144">
        <v>0</v>
      </c>
      <c r="D164" s="145">
        <f t="shared" si="0"/>
        <v>0</v>
      </c>
      <c r="E164" s="146"/>
    </row>
    <row r="165" spans="1:5" x14ac:dyDescent="0.2">
      <c r="A165" s="151">
        <v>5320</v>
      </c>
      <c r="B165" s="143" t="s">
        <v>363</v>
      </c>
      <c r="C165" s="144">
        <f>SUM(C166:C167)</f>
        <v>0</v>
      </c>
      <c r="D165" s="145">
        <f t="shared" ref="D165:D221" si="1">C165/$C$99</f>
        <v>0</v>
      </c>
      <c r="E165" s="146"/>
    </row>
    <row r="166" spans="1:5" x14ac:dyDescent="0.2">
      <c r="A166" s="151">
        <v>5321</v>
      </c>
      <c r="B166" s="143" t="s">
        <v>453</v>
      </c>
      <c r="C166" s="144">
        <v>0</v>
      </c>
      <c r="D166" s="145">
        <f t="shared" si="1"/>
        <v>0</v>
      </c>
      <c r="E166" s="146"/>
    </row>
    <row r="167" spans="1:5" x14ac:dyDescent="0.2">
      <c r="A167" s="151">
        <v>5322</v>
      </c>
      <c r="B167" s="143" t="s">
        <v>454</v>
      </c>
      <c r="C167" s="144">
        <v>0</v>
      </c>
      <c r="D167" s="145">
        <f t="shared" si="1"/>
        <v>0</v>
      </c>
      <c r="E167" s="146"/>
    </row>
    <row r="168" spans="1:5" x14ac:dyDescent="0.2">
      <c r="A168" s="151">
        <v>5330</v>
      </c>
      <c r="B168" s="143" t="s">
        <v>364</v>
      </c>
      <c r="C168" s="144">
        <f>SUM(C169:C170)</f>
        <v>3558400</v>
      </c>
      <c r="D168" s="145">
        <f t="shared" si="1"/>
        <v>2.920264630842127E-2</v>
      </c>
      <c r="E168" s="146"/>
    </row>
    <row r="169" spans="1:5" x14ac:dyDescent="0.2">
      <c r="A169" s="151">
        <v>5331</v>
      </c>
      <c r="B169" s="143" t="s">
        <v>455</v>
      </c>
      <c r="C169" s="144">
        <v>3558400</v>
      </c>
      <c r="D169" s="145">
        <f t="shared" si="1"/>
        <v>2.920264630842127E-2</v>
      </c>
      <c r="E169" s="146"/>
    </row>
    <row r="170" spans="1:5" x14ac:dyDescent="0.2">
      <c r="A170" s="151">
        <v>5332</v>
      </c>
      <c r="B170" s="143" t="s">
        <v>456</v>
      </c>
      <c r="C170" s="144">
        <v>0</v>
      </c>
      <c r="D170" s="145">
        <f t="shared" si="1"/>
        <v>0</v>
      </c>
      <c r="E170" s="146"/>
    </row>
    <row r="171" spans="1:5" x14ac:dyDescent="0.2">
      <c r="A171" s="151">
        <v>5400</v>
      </c>
      <c r="B171" s="143" t="s">
        <v>457</v>
      </c>
      <c r="C171" s="144">
        <f>C172+C175+C178+C181+C183</f>
        <v>654621.64</v>
      </c>
      <c r="D171" s="145">
        <f t="shared" si="1"/>
        <v>5.3722696208292143E-3</v>
      </c>
      <c r="E171" s="146"/>
    </row>
    <row r="172" spans="1:5" x14ac:dyDescent="0.2">
      <c r="A172" s="151">
        <v>5410</v>
      </c>
      <c r="B172" s="143" t="s">
        <v>458</v>
      </c>
      <c r="C172" s="144">
        <f>SUM(C173:C174)</f>
        <v>654621.64</v>
      </c>
      <c r="D172" s="145">
        <f t="shared" si="1"/>
        <v>5.3722696208292143E-3</v>
      </c>
      <c r="E172" s="146"/>
    </row>
    <row r="173" spans="1:5" x14ac:dyDescent="0.2">
      <c r="A173" s="151">
        <v>5411</v>
      </c>
      <c r="B173" s="143" t="s">
        <v>459</v>
      </c>
      <c r="C173" s="144">
        <v>654621.64</v>
      </c>
      <c r="D173" s="145">
        <f t="shared" si="1"/>
        <v>5.3722696208292143E-3</v>
      </c>
      <c r="E173" s="146"/>
    </row>
    <row r="174" spans="1:5" x14ac:dyDescent="0.2">
      <c r="A174" s="151">
        <v>5412</v>
      </c>
      <c r="B174" s="143" t="s">
        <v>460</v>
      </c>
      <c r="C174" s="144">
        <v>0</v>
      </c>
      <c r="D174" s="145">
        <f t="shared" si="1"/>
        <v>0</v>
      </c>
      <c r="E174" s="146"/>
    </row>
    <row r="175" spans="1:5" x14ac:dyDescent="0.2">
      <c r="A175" s="151">
        <v>5420</v>
      </c>
      <c r="B175" s="143" t="s">
        <v>461</v>
      </c>
      <c r="C175" s="144">
        <f>SUM(C176:C177)</f>
        <v>0</v>
      </c>
      <c r="D175" s="145">
        <f t="shared" si="1"/>
        <v>0</v>
      </c>
      <c r="E175" s="146"/>
    </row>
    <row r="176" spans="1:5" x14ac:dyDescent="0.2">
      <c r="A176" s="151">
        <v>5421</v>
      </c>
      <c r="B176" s="143" t="s">
        <v>462</v>
      </c>
      <c r="C176" s="144">
        <v>0</v>
      </c>
      <c r="D176" s="145">
        <f t="shared" si="1"/>
        <v>0</v>
      </c>
      <c r="E176" s="146"/>
    </row>
    <row r="177" spans="1:5" x14ac:dyDescent="0.2">
      <c r="A177" s="151">
        <v>5422</v>
      </c>
      <c r="B177" s="143" t="s">
        <v>463</v>
      </c>
      <c r="C177" s="144">
        <v>0</v>
      </c>
      <c r="D177" s="145">
        <f t="shared" si="1"/>
        <v>0</v>
      </c>
      <c r="E177" s="146"/>
    </row>
    <row r="178" spans="1:5" x14ac:dyDescent="0.2">
      <c r="A178" s="151">
        <v>5430</v>
      </c>
      <c r="B178" s="143" t="s">
        <v>464</v>
      </c>
      <c r="C178" s="144">
        <f>SUM(C179:C180)</f>
        <v>0</v>
      </c>
      <c r="D178" s="145">
        <f t="shared" si="1"/>
        <v>0</v>
      </c>
      <c r="E178" s="146"/>
    </row>
    <row r="179" spans="1:5" x14ac:dyDescent="0.2">
      <c r="A179" s="151">
        <v>5431</v>
      </c>
      <c r="B179" s="143" t="s">
        <v>465</v>
      </c>
      <c r="C179" s="144">
        <v>0</v>
      </c>
      <c r="D179" s="145">
        <f t="shared" si="1"/>
        <v>0</v>
      </c>
      <c r="E179" s="146"/>
    </row>
    <row r="180" spans="1:5" x14ac:dyDescent="0.2">
      <c r="A180" s="151">
        <v>5432</v>
      </c>
      <c r="B180" s="143" t="s">
        <v>466</v>
      </c>
      <c r="C180" s="144">
        <v>0</v>
      </c>
      <c r="D180" s="145">
        <f t="shared" si="1"/>
        <v>0</v>
      </c>
      <c r="E180" s="146"/>
    </row>
    <row r="181" spans="1:5" x14ac:dyDescent="0.2">
      <c r="A181" s="151">
        <v>5440</v>
      </c>
      <c r="B181" s="143" t="s">
        <v>467</v>
      </c>
      <c r="C181" s="144">
        <f>SUM(C182)</f>
        <v>0</v>
      </c>
      <c r="D181" s="145">
        <f t="shared" si="1"/>
        <v>0</v>
      </c>
      <c r="E181" s="146"/>
    </row>
    <row r="182" spans="1:5" x14ac:dyDescent="0.2">
      <c r="A182" s="151">
        <v>5441</v>
      </c>
      <c r="B182" s="143" t="s">
        <v>467</v>
      </c>
      <c r="C182" s="144">
        <v>0</v>
      </c>
      <c r="D182" s="145">
        <f t="shared" si="1"/>
        <v>0</v>
      </c>
      <c r="E182" s="146"/>
    </row>
    <row r="183" spans="1:5" x14ac:dyDescent="0.2">
      <c r="A183" s="151">
        <v>5450</v>
      </c>
      <c r="B183" s="143" t="s">
        <v>468</v>
      </c>
      <c r="C183" s="144">
        <f>SUM(C184:C185)</f>
        <v>0</v>
      </c>
      <c r="D183" s="145">
        <f t="shared" si="1"/>
        <v>0</v>
      </c>
      <c r="E183" s="146"/>
    </row>
    <row r="184" spans="1:5" x14ac:dyDescent="0.2">
      <c r="A184" s="151">
        <v>5451</v>
      </c>
      <c r="B184" s="143" t="s">
        <v>469</v>
      </c>
      <c r="C184" s="144">
        <v>0</v>
      </c>
      <c r="D184" s="145">
        <f t="shared" si="1"/>
        <v>0</v>
      </c>
      <c r="E184" s="146"/>
    </row>
    <row r="185" spans="1:5" x14ac:dyDescent="0.2">
      <c r="A185" s="151">
        <v>5452</v>
      </c>
      <c r="B185" s="143" t="s">
        <v>470</v>
      </c>
      <c r="C185" s="144">
        <v>0</v>
      </c>
      <c r="D185" s="145">
        <f t="shared" si="1"/>
        <v>0</v>
      </c>
      <c r="E185" s="146"/>
    </row>
    <row r="186" spans="1:5" x14ac:dyDescent="0.2">
      <c r="A186" s="151">
        <v>5500</v>
      </c>
      <c r="B186" s="143" t="s">
        <v>471</v>
      </c>
      <c r="C186" s="144">
        <f>C187+C196+C199+C205+C207</f>
        <v>66171.5</v>
      </c>
      <c r="D186" s="145">
        <f t="shared" si="1"/>
        <v>5.4304825488919121E-4</v>
      </c>
      <c r="E186" s="146"/>
    </row>
    <row r="187" spans="1:5" x14ac:dyDescent="0.2">
      <c r="A187" s="151">
        <v>5510</v>
      </c>
      <c r="B187" s="143" t="s">
        <v>472</v>
      </c>
      <c r="C187" s="144">
        <f>SUM(C188:C195)</f>
        <v>66171.5</v>
      </c>
      <c r="D187" s="145">
        <f t="shared" si="1"/>
        <v>5.4304825488919121E-4</v>
      </c>
      <c r="E187" s="146"/>
    </row>
    <row r="188" spans="1:5" x14ac:dyDescent="0.2">
      <c r="A188" s="151">
        <v>5511</v>
      </c>
      <c r="B188" s="143" t="s">
        <v>473</v>
      </c>
      <c r="C188" s="144">
        <v>0</v>
      </c>
      <c r="D188" s="145">
        <f t="shared" si="1"/>
        <v>0</v>
      </c>
      <c r="E188" s="146"/>
    </row>
    <row r="189" spans="1:5" x14ac:dyDescent="0.2">
      <c r="A189" s="151">
        <v>5512</v>
      </c>
      <c r="B189" s="143" t="s">
        <v>474</v>
      </c>
      <c r="C189" s="144">
        <v>0</v>
      </c>
      <c r="D189" s="145">
        <f t="shared" si="1"/>
        <v>0</v>
      </c>
      <c r="E189" s="146"/>
    </row>
    <row r="190" spans="1:5" x14ac:dyDescent="0.2">
      <c r="A190" s="151">
        <v>5513</v>
      </c>
      <c r="B190" s="143" t="s">
        <v>475</v>
      </c>
      <c r="C190" s="144">
        <v>0</v>
      </c>
      <c r="D190" s="145">
        <f t="shared" si="1"/>
        <v>0</v>
      </c>
      <c r="E190" s="146"/>
    </row>
    <row r="191" spans="1:5" x14ac:dyDescent="0.2">
      <c r="A191" s="151">
        <v>5514</v>
      </c>
      <c r="B191" s="143" t="s">
        <v>476</v>
      </c>
      <c r="C191" s="144">
        <v>0</v>
      </c>
      <c r="D191" s="145">
        <f t="shared" si="1"/>
        <v>0</v>
      </c>
      <c r="E191" s="146"/>
    </row>
    <row r="192" spans="1:5" x14ac:dyDescent="0.2">
      <c r="A192" s="151">
        <v>5515</v>
      </c>
      <c r="B192" s="143" t="s">
        <v>477</v>
      </c>
      <c r="C192" s="144">
        <v>0</v>
      </c>
      <c r="D192" s="145">
        <f t="shared" si="1"/>
        <v>0</v>
      </c>
      <c r="E192" s="146"/>
    </row>
    <row r="193" spans="1:5" x14ac:dyDescent="0.2">
      <c r="A193" s="151">
        <v>5516</v>
      </c>
      <c r="B193" s="143" t="s">
        <v>478</v>
      </c>
      <c r="C193" s="144">
        <v>0</v>
      </c>
      <c r="D193" s="145">
        <f t="shared" si="1"/>
        <v>0</v>
      </c>
      <c r="E193" s="146"/>
    </row>
    <row r="194" spans="1:5" x14ac:dyDescent="0.2">
      <c r="A194" s="151">
        <v>5517</v>
      </c>
      <c r="B194" s="143" t="s">
        <v>479</v>
      </c>
      <c r="C194" s="144">
        <v>0</v>
      </c>
      <c r="D194" s="145">
        <f t="shared" si="1"/>
        <v>0</v>
      </c>
      <c r="E194" s="146"/>
    </row>
    <row r="195" spans="1:5" x14ac:dyDescent="0.2">
      <c r="A195" s="151">
        <v>5518</v>
      </c>
      <c r="B195" s="143" t="s">
        <v>100</v>
      </c>
      <c r="C195" s="144">
        <v>66171.5</v>
      </c>
      <c r="D195" s="145">
        <f t="shared" si="1"/>
        <v>5.4304825488919121E-4</v>
      </c>
      <c r="E195" s="146"/>
    </row>
    <row r="196" spans="1:5" x14ac:dyDescent="0.2">
      <c r="A196" s="151">
        <v>5520</v>
      </c>
      <c r="B196" s="143" t="s">
        <v>99</v>
      </c>
      <c r="C196" s="144">
        <f>SUM(C197:C198)</f>
        <v>0</v>
      </c>
      <c r="D196" s="145">
        <f t="shared" si="1"/>
        <v>0</v>
      </c>
      <c r="E196" s="146"/>
    </row>
    <row r="197" spans="1:5" x14ac:dyDescent="0.2">
      <c r="A197" s="151">
        <v>5521</v>
      </c>
      <c r="B197" s="143" t="s">
        <v>480</v>
      </c>
      <c r="C197" s="144">
        <v>0</v>
      </c>
      <c r="D197" s="145">
        <f t="shared" si="1"/>
        <v>0</v>
      </c>
      <c r="E197" s="146"/>
    </row>
    <row r="198" spans="1:5" x14ac:dyDescent="0.2">
      <c r="A198" s="151">
        <v>5522</v>
      </c>
      <c r="B198" s="143" t="s">
        <v>481</v>
      </c>
      <c r="C198" s="144">
        <v>0</v>
      </c>
      <c r="D198" s="145">
        <f t="shared" si="1"/>
        <v>0</v>
      </c>
      <c r="E198" s="146"/>
    </row>
    <row r="199" spans="1:5" x14ac:dyDescent="0.2">
      <c r="A199" s="151">
        <v>5530</v>
      </c>
      <c r="B199" s="143" t="s">
        <v>482</v>
      </c>
      <c r="C199" s="144">
        <f>SUM(C200:C204)</f>
        <v>0</v>
      </c>
      <c r="D199" s="145">
        <f t="shared" si="1"/>
        <v>0</v>
      </c>
      <c r="E199" s="146"/>
    </row>
    <row r="200" spans="1:5" x14ac:dyDescent="0.2">
      <c r="A200" s="151">
        <v>5531</v>
      </c>
      <c r="B200" s="143" t="s">
        <v>483</v>
      </c>
      <c r="C200" s="144">
        <v>0</v>
      </c>
      <c r="D200" s="145">
        <f t="shared" si="1"/>
        <v>0</v>
      </c>
      <c r="E200" s="146"/>
    </row>
    <row r="201" spans="1:5" x14ac:dyDescent="0.2">
      <c r="A201" s="151">
        <v>5532</v>
      </c>
      <c r="B201" s="143" t="s">
        <v>484</v>
      </c>
      <c r="C201" s="144">
        <v>0</v>
      </c>
      <c r="D201" s="145">
        <f t="shared" si="1"/>
        <v>0</v>
      </c>
      <c r="E201" s="146"/>
    </row>
    <row r="202" spans="1:5" x14ac:dyDescent="0.2">
      <c r="A202" s="151">
        <v>5533</v>
      </c>
      <c r="B202" s="143" t="s">
        <v>485</v>
      </c>
      <c r="C202" s="144">
        <v>0</v>
      </c>
      <c r="D202" s="145">
        <f t="shared" si="1"/>
        <v>0</v>
      </c>
      <c r="E202" s="146"/>
    </row>
    <row r="203" spans="1:5" x14ac:dyDescent="0.2">
      <c r="A203" s="151">
        <v>5534</v>
      </c>
      <c r="B203" s="143" t="s">
        <v>486</v>
      </c>
      <c r="C203" s="144">
        <v>0</v>
      </c>
      <c r="D203" s="145">
        <f t="shared" si="1"/>
        <v>0</v>
      </c>
      <c r="E203" s="146"/>
    </row>
    <row r="204" spans="1:5" x14ac:dyDescent="0.2">
      <c r="A204" s="151">
        <v>5535</v>
      </c>
      <c r="B204" s="143" t="s">
        <v>487</v>
      </c>
      <c r="C204" s="144">
        <v>0</v>
      </c>
      <c r="D204" s="145">
        <f t="shared" si="1"/>
        <v>0</v>
      </c>
      <c r="E204" s="146"/>
    </row>
    <row r="205" spans="1:5" x14ac:dyDescent="0.2">
      <c r="A205" s="151">
        <v>5540</v>
      </c>
      <c r="B205" s="143" t="s">
        <v>488</v>
      </c>
      <c r="C205" s="144">
        <f>SUM(C206)</f>
        <v>0</v>
      </c>
      <c r="D205" s="145">
        <f t="shared" si="1"/>
        <v>0</v>
      </c>
      <c r="E205" s="146"/>
    </row>
    <row r="206" spans="1:5" x14ac:dyDescent="0.2">
      <c r="A206" s="151">
        <v>5541</v>
      </c>
      <c r="B206" s="143" t="s">
        <v>488</v>
      </c>
      <c r="C206" s="144">
        <v>0</v>
      </c>
      <c r="D206" s="145">
        <f t="shared" si="1"/>
        <v>0</v>
      </c>
      <c r="E206" s="146"/>
    </row>
    <row r="207" spans="1:5" x14ac:dyDescent="0.2">
      <c r="A207" s="151">
        <v>5550</v>
      </c>
      <c r="B207" s="143" t="s">
        <v>489</v>
      </c>
      <c r="C207" s="144">
        <f>C208</f>
        <v>0</v>
      </c>
      <c r="D207" s="145">
        <f t="shared" si="1"/>
        <v>0</v>
      </c>
      <c r="E207" s="146"/>
    </row>
    <row r="208" spans="1:5" x14ac:dyDescent="0.2">
      <c r="A208" s="151">
        <v>5551</v>
      </c>
      <c r="B208" s="143" t="s">
        <v>489</v>
      </c>
      <c r="C208" s="144">
        <v>0</v>
      </c>
      <c r="D208" s="145">
        <f t="shared" si="1"/>
        <v>0</v>
      </c>
      <c r="E208" s="146"/>
    </row>
    <row r="209" spans="1:5" x14ac:dyDescent="0.2">
      <c r="A209" s="151">
        <v>5590</v>
      </c>
      <c r="B209" s="143" t="s">
        <v>490</v>
      </c>
      <c r="C209" s="144">
        <f>SUM(C210:C218)</f>
        <v>0</v>
      </c>
      <c r="D209" s="145">
        <f t="shared" si="1"/>
        <v>0</v>
      </c>
      <c r="E209" s="146"/>
    </row>
    <row r="210" spans="1:5" x14ac:dyDescent="0.2">
      <c r="A210" s="151">
        <v>5591</v>
      </c>
      <c r="B210" s="143" t="s">
        <v>491</v>
      </c>
      <c r="C210" s="144">
        <v>0</v>
      </c>
      <c r="D210" s="145">
        <f t="shared" si="1"/>
        <v>0</v>
      </c>
      <c r="E210" s="146"/>
    </row>
    <row r="211" spans="1:5" x14ac:dyDescent="0.2">
      <c r="A211" s="151">
        <v>5592</v>
      </c>
      <c r="B211" s="143" t="s">
        <v>492</v>
      </c>
      <c r="C211" s="144">
        <v>0</v>
      </c>
      <c r="D211" s="145">
        <f t="shared" si="1"/>
        <v>0</v>
      </c>
      <c r="E211" s="146"/>
    </row>
    <row r="212" spans="1:5" x14ac:dyDescent="0.2">
      <c r="A212" s="151">
        <v>5593</v>
      </c>
      <c r="B212" s="143" t="s">
        <v>493</v>
      </c>
      <c r="C212" s="144">
        <v>0</v>
      </c>
      <c r="D212" s="145">
        <f t="shared" si="1"/>
        <v>0</v>
      </c>
      <c r="E212" s="146"/>
    </row>
    <row r="213" spans="1:5" x14ac:dyDescent="0.2">
      <c r="A213" s="151">
        <v>5594</v>
      </c>
      <c r="B213" s="143" t="s">
        <v>566</v>
      </c>
      <c r="C213" s="144">
        <v>0</v>
      </c>
      <c r="D213" s="145">
        <f t="shared" si="1"/>
        <v>0</v>
      </c>
      <c r="E213" s="146"/>
    </row>
    <row r="214" spans="1:5" x14ac:dyDescent="0.2">
      <c r="A214" s="151">
        <v>5595</v>
      </c>
      <c r="B214" s="143" t="s">
        <v>495</v>
      </c>
      <c r="C214" s="144">
        <v>0</v>
      </c>
      <c r="D214" s="145">
        <f t="shared" si="1"/>
        <v>0</v>
      </c>
      <c r="E214" s="146"/>
    </row>
    <row r="215" spans="1:5" x14ac:dyDescent="0.2">
      <c r="A215" s="151">
        <v>5596</v>
      </c>
      <c r="B215" s="143" t="s">
        <v>388</v>
      </c>
      <c r="C215" s="144">
        <v>0</v>
      </c>
      <c r="D215" s="145">
        <f t="shared" si="1"/>
        <v>0</v>
      </c>
      <c r="E215" s="146"/>
    </row>
    <row r="216" spans="1:5" x14ac:dyDescent="0.2">
      <c r="A216" s="151">
        <v>5597</v>
      </c>
      <c r="B216" s="143" t="s">
        <v>496</v>
      </c>
      <c r="C216" s="144">
        <v>0</v>
      </c>
      <c r="D216" s="145">
        <f t="shared" si="1"/>
        <v>0</v>
      </c>
      <c r="E216" s="146"/>
    </row>
    <row r="217" spans="1:5" x14ac:dyDescent="0.2">
      <c r="A217" s="151">
        <v>5598</v>
      </c>
      <c r="B217" s="143" t="s">
        <v>567</v>
      </c>
      <c r="C217" s="144">
        <v>0</v>
      </c>
      <c r="D217" s="145">
        <f t="shared" si="1"/>
        <v>0</v>
      </c>
      <c r="E217" s="146"/>
    </row>
    <row r="218" spans="1:5" x14ac:dyDescent="0.2">
      <c r="A218" s="151">
        <v>5599</v>
      </c>
      <c r="B218" s="143" t="s">
        <v>497</v>
      </c>
      <c r="C218" s="144">
        <v>0</v>
      </c>
      <c r="D218" s="145">
        <f t="shared" si="1"/>
        <v>0</v>
      </c>
      <c r="E218" s="146"/>
    </row>
    <row r="219" spans="1:5" x14ac:dyDescent="0.2">
      <c r="A219" s="151">
        <v>5600</v>
      </c>
      <c r="B219" s="143" t="s">
        <v>94</v>
      </c>
      <c r="C219" s="144">
        <f>C220+C221</f>
        <v>0</v>
      </c>
      <c r="D219" s="145">
        <f t="shared" si="1"/>
        <v>0</v>
      </c>
      <c r="E219" s="146"/>
    </row>
    <row r="220" spans="1:5" x14ac:dyDescent="0.2">
      <c r="A220" s="151">
        <v>5610</v>
      </c>
      <c r="B220" s="143" t="s">
        <v>498</v>
      </c>
      <c r="C220" s="144">
        <f>C221</f>
        <v>0</v>
      </c>
      <c r="D220" s="145">
        <f t="shared" si="1"/>
        <v>0</v>
      </c>
      <c r="E220" s="146"/>
    </row>
    <row r="221" spans="1:5" x14ac:dyDescent="0.2">
      <c r="A221" s="152">
        <v>5611</v>
      </c>
      <c r="B221" s="153" t="s">
        <v>499</v>
      </c>
      <c r="C221" s="154">
        <v>0</v>
      </c>
      <c r="D221" s="155">
        <f t="shared" si="1"/>
        <v>0</v>
      </c>
      <c r="E221" s="156"/>
    </row>
    <row r="222" spans="1:5" x14ac:dyDescent="0.2">
      <c r="A222" s="129"/>
      <c r="B222" s="130"/>
      <c r="C222" s="130"/>
      <c r="D222" s="130"/>
      <c r="E222" s="131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75" zoomScaleNormal="75" workbookViewId="0">
      <selection activeCell="A3" sqref="A3:E3"/>
    </sheetView>
  </sheetViews>
  <sheetFormatPr baseColWidth="10" defaultColWidth="9.125" defaultRowHeight="11.25" x14ac:dyDescent="0.2"/>
  <cols>
    <col min="1" max="1" width="10" style="35" customWidth="1"/>
    <col min="2" max="2" width="48.125" style="35" customWidth="1"/>
    <col min="3" max="3" width="22.875" style="35" customWidth="1"/>
    <col min="4" max="5" width="16.625" style="35" customWidth="1"/>
    <col min="6" max="16384" width="9.125" style="35"/>
  </cols>
  <sheetData>
    <row r="1" spans="1:5" ht="18.95" customHeight="1" x14ac:dyDescent="0.2">
      <c r="A1" s="210" t="str">
        <f>ESF!A1</f>
        <v>Municipio de Comonfort, Guanajuato</v>
      </c>
      <c r="B1" s="211"/>
      <c r="C1" s="211"/>
      <c r="D1" s="211"/>
      <c r="E1" s="212"/>
    </row>
    <row r="2" spans="1:5" ht="18.95" customHeight="1" x14ac:dyDescent="0.2">
      <c r="A2" s="213" t="s">
        <v>500</v>
      </c>
      <c r="B2" s="214"/>
      <c r="C2" s="214"/>
      <c r="D2" s="214"/>
      <c r="E2" s="215"/>
    </row>
    <row r="3" spans="1:5" ht="18.95" customHeight="1" x14ac:dyDescent="0.2">
      <c r="A3" s="213" t="str">
        <f>ESF!A3</f>
        <v>Correspondiente del 1 de Enero al 30 de Septiembre del 2019</v>
      </c>
      <c r="B3" s="214"/>
      <c r="C3" s="214"/>
      <c r="D3" s="214"/>
      <c r="E3" s="215"/>
    </row>
    <row r="4" spans="1:5" x14ac:dyDescent="0.2">
      <c r="A4" s="103"/>
      <c r="B4" s="104"/>
      <c r="C4" s="104"/>
      <c r="D4" s="104"/>
      <c r="E4" s="105"/>
    </row>
    <row r="5" spans="1:5" x14ac:dyDescent="0.2">
      <c r="A5" s="106" t="s">
        <v>221</v>
      </c>
      <c r="B5" s="107"/>
      <c r="C5" s="107"/>
      <c r="D5" s="107"/>
      <c r="E5" s="108"/>
    </row>
    <row r="6" spans="1:5" x14ac:dyDescent="0.2">
      <c r="A6" s="109" t="s">
        <v>205</v>
      </c>
      <c r="B6" s="107"/>
      <c r="C6" s="107"/>
      <c r="D6" s="107"/>
      <c r="E6" s="108"/>
    </row>
    <row r="7" spans="1:5" x14ac:dyDescent="0.2">
      <c r="A7" s="110" t="s">
        <v>182</v>
      </c>
      <c r="B7" s="111" t="s">
        <v>179</v>
      </c>
      <c r="C7" s="111" t="s">
        <v>180</v>
      </c>
      <c r="D7" s="111" t="s">
        <v>181</v>
      </c>
      <c r="E7" s="112" t="s">
        <v>183</v>
      </c>
    </row>
    <row r="8" spans="1:5" x14ac:dyDescent="0.2">
      <c r="A8" s="147">
        <v>3110</v>
      </c>
      <c r="B8" s="148" t="s">
        <v>363</v>
      </c>
      <c r="C8" s="149">
        <v>154274652.55000001</v>
      </c>
      <c r="D8" s="148"/>
      <c r="E8" s="150"/>
    </row>
    <row r="9" spans="1:5" x14ac:dyDescent="0.2">
      <c r="A9" s="147">
        <v>3120</v>
      </c>
      <c r="B9" s="148" t="s">
        <v>501</v>
      </c>
      <c r="C9" s="189">
        <v>4917348.7300000004</v>
      </c>
      <c r="D9" s="148"/>
      <c r="E9" s="150"/>
    </row>
    <row r="10" spans="1:5" x14ac:dyDescent="0.2">
      <c r="A10" s="147">
        <v>3130</v>
      </c>
      <c r="B10" s="148" t="s">
        <v>502</v>
      </c>
      <c r="C10" s="149">
        <v>0</v>
      </c>
      <c r="D10" s="148"/>
      <c r="E10" s="150"/>
    </row>
    <row r="11" spans="1:5" x14ac:dyDescent="0.2">
      <c r="A11" s="103"/>
      <c r="B11" s="104"/>
      <c r="C11" s="104"/>
      <c r="D11" s="104"/>
      <c r="E11" s="105"/>
    </row>
    <row r="12" spans="1:5" x14ac:dyDescent="0.2">
      <c r="A12" s="109" t="s">
        <v>206</v>
      </c>
      <c r="B12" s="107"/>
      <c r="C12" s="107"/>
      <c r="D12" s="107"/>
      <c r="E12" s="108"/>
    </row>
    <row r="13" spans="1:5" x14ac:dyDescent="0.2">
      <c r="A13" s="110" t="s">
        <v>182</v>
      </c>
      <c r="B13" s="111" t="s">
        <v>179</v>
      </c>
      <c r="C13" s="111" t="s">
        <v>180</v>
      </c>
      <c r="D13" s="111" t="s">
        <v>503</v>
      </c>
      <c r="E13" s="112"/>
    </row>
    <row r="14" spans="1:5" x14ac:dyDescent="0.2">
      <c r="A14" s="147">
        <v>3210</v>
      </c>
      <c r="B14" s="148" t="s">
        <v>504</v>
      </c>
      <c r="C14" s="149">
        <v>82697423.849999994</v>
      </c>
      <c r="D14" s="148" t="s">
        <v>537</v>
      </c>
      <c r="E14" s="150"/>
    </row>
    <row r="15" spans="1:5" x14ac:dyDescent="0.2">
      <c r="A15" s="147">
        <v>3220</v>
      </c>
      <c r="B15" s="148" t="s">
        <v>505</v>
      </c>
      <c r="C15" s="149">
        <v>96728017.260000005</v>
      </c>
      <c r="D15" s="148" t="s">
        <v>537</v>
      </c>
      <c r="E15" s="150"/>
    </row>
    <row r="16" spans="1:5" x14ac:dyDescent="0.2">
      <c r="A16" s="147">
        <v>3230</v>
      </c>
      <c r="B16" s="148" t="s">
        <v>506</v>
      </c>
      <c r="C16" s="149">
        <f>SUM(C17:C20)</f>
        <v>29062.82</v>
      </c>
      <c r="D16" s="148"/>
      <c r="E16" s="150"/>
    </row>
    <row r="17" spans="1:5" x14ac:dyDescent="0.2">
      <c r="A17" s="147">
        <v>3231</v>
      </c>
      <c r="B17" s="148" t="s">
        <v>507</v>
      </c>
      <c r="C17" s="149">
        <v>16268.61</v>
      </c>
      <c r="D17" s="148"/>
      <c r="E17" s="150"/>
    </row>
    <row r="18" spans="1:5" x14ac:dyDescent="0.2">
      <c r="A18" s="147">
        <v>3232</v>
      </c>
      <c r="B18" s="148" t="s">
        <v>508</v>
      </c>
      <c r="C18" s="149">
        <v>12794.21</v>
      </c>
      <c r="D18" s="148"/>
      <c r="E18" s="150"/>
    </row>
    <row r="19" spans="1:5" x14ac:dyDescent="0.2">
      <c r="A19" s="147">
        <v>3233</v>
      </c>
      <c r="B19" s="148" t="s">
        <v>509</v>
      </c>
      <c r="C19" s="149">
        <v>0</v>
      </c>
      <c r="D19" s="148"/>
      <c r="E19" s="150"/>
    </row>
    <row r="20" spans="1:5" x14ac:dyDescent="0.2">
      <c r="A20" s="147">
        <v>3239</v>
      </c>
      <c r="B20" s="148" t="s">
        <v>510</v>
      </c>
      <c r="C20" s="149">
        <v>0</v>
      </c>
      <c r="D20" s="148"/>
      <c r="E20" s="150"/>
    </row>
    <row r="21" spans="1:5" x14ac:dyDescent="0.2">
      <c r="A21" s="147">
        <v>3240</v>
      </c>
      <c r="B21" s="148" t="s">
        <v>511</v>
      </c>
      <c r="C21" s="149">
        <v>0</v>
      </c>
      <c r="D21" s="148"/>
      <c r="E21" s="150"/>
    </row>
    <row r="22" spans="1:5" x14ac:dyDescent="0.2">
      <c r="A22" s="147">
        <v>3241</v>
      </c>
      <c r="B22" s="148" t="s">
        <v>512</v>
      </c>
      <c r="C22" s="149">
        <v>0</v>
      </c>
      <c r="D22" s="148"/>
      <c r="E22" s="150"/>
    </row>
    <row r="23" spans="1:5" x14ac:dyDescent="0.2">
      <c r="A23" s="147">
        <v>3242</v>
      </c>
      <c r="B23" s="148" t="s">
        <v>513</v>
      </c>
      <c r="C23" s="149">
        <v>0</v>
      </c>
      <c r="D23" s="148"/>
      <c r="E23" s="150"/>
    </row>
    <row r="24" spans="1:5" x14ac:dyDescent="0.2">
      <c r="A24" s="147">
        <v>3243</v>
      </c>
      <c r="B24" s="148" t="s">
        <v>514</v>
      </c>
      <c r="C24" s="149">
        <v>0</v>
      </c>
      <c r="D24" s="148"/>
      <c r="E24" s="150"/>
    </row>
    <row r="25" spans="1:5" x14ac:dyDescent="0.2">
      <c r="A25" s="147">
        <v>3250</v>
      </c>
      <c r="B25" s="148" t="s">
        <v>515</v>
      </c>
      <c r="C25" s="149">
        <v>0</v>
      </c>
      <c r="D25" s="148"/>
      <c r="E25" s="150"/>
    </row>
    <row r="26" spans="1:5" x14ac:dyDescent="0.2">
      <c r="A26" s="147">
        <v>3251</v>
      </c>
      <c r="B26" s="148" t="s">
        <v>516</v>
      </c>
      <c r="C26" s="149">
        <v>0</v>
      </c>
      <c r="D26" s="148"/>
      <c r="E26" s="150"/>
    </row>
    <row r="27" spans="1:5" x14ac:dyDescent="0.2">
      <c r="A27" s="147">
        <v>3252</v>
      </c>
      <c r="B27" s="148" t="s">
        <v>517</v>
      </c>
      <c r="C27" s="149">
        <v>0</v>
      </c>
      <c r="D27" s="148"/>
      <c r="E27" s="150"/>
    </row>
    <row r="28" spans="1:5" x14ac:dyDescent="0.2">
      <c r="A28" s="103"/>
      <c r="B28" s="104"/>
      <c r="C28" s="104"/>
      <c r="D28" s="104"/>
      <c r="E28" s="105"/>
    </row>
    <row r="29" spans="1:5" x14ac:dyDescent="0.2">
      <c r="A29" s="103"/>
      <c r="B29" s="104"/>
      <c r="C29" s="104"/>
      <c r="D29" s="104"/>
      <c r="E29" s="105"/>
    </row>
    <row r="30" spans="1:5" x14ac:dyDescent="0.2">
      <c r="A30" s="115"/>
      <c r="B30" s="116"/>
      <c r="C30" s="116"/>
      <c r="D30" s="116"/>
      <c r="E30" s="117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B1" zoomScale="75" zoomScaleNormal="75" workbookViewId="0">
      <selection activeCell="A3" sqref="A3:E3"/>
    </sheetView>
  </sheetViews>
  <sheetFormatPr baseColWidth="10" defaultColWidth="9.125" defaultRowHeight="11.25" x14ac:dyDescent="0.2"/>
  <cols>
    <col min="1" max="1" width="10" style="35" customWidth="1"/>
    <col min="2" max="2" width="59.625" style="35" customWidth="1"/>
    <col min="3" max="3" width="15.375" style="35" bestFit="1" customWidth="1"/>
    <col min="4" max="4" width="16.5" style="35" bestFit="1" customWidth="1"/>
    <col min="5" max="5" width="19.125" style="35" customWidth="1"/>
    <col min="6" max="16384" width="9.125" style="35"/>
  </cols>
  <sheetData>
    <row r="1" spans="1:5" s="36" customFormat="1" ht="18.95" customHeight="1" x14ac:dyDescent="0.25">
      <c r="A1" s="210" t="str">
        <f>ESF!A1</f>
        <v>Municipio de Comonfort, Guanajuato</v>
      </c>
      <c r="B1" s="211"/>
      <c r="C1" s="211"/>
      <c r="D1" s="211"/>
      <c r="E1" s="212"/>
    </row>
    <row r="2" spans="1:5" s="36" customFormat="1" ht="18.95" customHeight="1" x14ac:dyDescent="0.25">
      <c r="A2" s="213" t="s">
        <v>518</v>
      </c>
      <c r="B2" s="214"/>
      <c r="C2" s="214"/>
      <c r="D2" s="214"/>
      <c r="E2" s="215"/>
    </row>
    <row r="3" spans="1:5" s="36" customFormat="1" ht="18.95" customHeight="1" x14ac:dyDescent="0.25">
      <c r="A3" s="213" t="str">
        <f>ESF!A3</f>
        <v>Correspondiente del 1 de Enero al 30 de Septiembre del 2019</v>
      </c>
      <c r="B3" s="214"/>
      <c r="C3" s="214"/>
      <c r="D3" s="214"/>
      <c r="E3" s="215"/>
    </row>
    <row r="4" spans="1:5" x14ac:dyDescent="0.2">
      <c r="A4" s="106" t="s">
        <v>221</v>
      </c>
      <c r="B4" s="107"/>
      <c r="C4" s="107"/>
      <c r="D4" s="107"/>
      <c r="E4" s="108"/>
    </row>
    <row r="5" spans="1:5" x14ac:dyDescent="0.2">
      <c r="A5" s="103"/>
      <c r="B5" s="104"/>
      <c r="C5" s="104"/>
      <c r="D5" s="104"/>
      <c r="E5" s="105"/>
    </row>
    <row r="6" spans="1:5" x14ac:dyDescent="0.2">
      <c r="A6" s="109" t="s">
        <v>207</v>
      </c>
      <c r="B6" s="107"/>
      <c r="C6" s="107"/>
      <c r="D6" s="107"/>
      <c r="E6" s="108"/>
    </row>
    <row r="7" spans="1:5" x14ac:dyDescent="0.2">
      <c r="A7" s="110" t="s">
        <v>182</v>
      </c>
      <c r="B7" s="111" t="s">
        <v>179</v>
      </c>
      <c r="C7" s="111" t="s">
        <v>209</v>
      </c>
      <c r="D7" s="111" t="s">
        <v>210</v>
      </c>
      <c r="E7" s="112"/>
    </row>
    <row r="8" spans="1:5" x14ac:dyDescent="0.2">
      <c r="A8" s="147">
        <v>1111</v>
      </c>
      <c r="B8" s="148" t="s">
        <v>519</v>
      </c>
      <c r="C8" s="149">
        <v>0</v>
      </c>
      <c r="D8" s="149">
        <v>0</v>
      </c>
      <c r="E8" s="150"/>
    </row>
    <row r="9" spans="1:5" x14ac:dyDescent="0.2">
      <c r="A9" s="147">
        <v>1112</v>
      </c>
      <c r="B9" s="148" t="s">
        <v>520</v>
      </c>
      <c r="C9" s="149">
        <v>28105412.34</v>
      </c>
      <c r="D9" s="149">
        <v>10782858.609999999</v>
      </c>
      <c r="E9" s="150"/>
    </row>
    <row r="10" spans="1:5" x14ac:dyDescent="0.2">
      <c r="A10" s="147">
        <v>1113</v>
      </c>
      <c r="B10" s="148" t="s">
        <v>521</v>
      </c>
      <c r="C10" s="149">
        <v>0</v>
      </c>
      <c r="D10" s="149">
        <v>0</v>
      </c>
      <c r="E10" s="150"/>
    </row>
    <row r="11" spans="1:5" x14ac:dyDescent="0.2">
      <c r="A11" s="147">
        <v>1114</v>
      </c>
      <c r="B11" s="148" t="s">
        <v>222</v>
      </c>
      <c r="C11" s="149">
        <v>0</v>
      </c>
      <c r="D11" s="149">
        <v>0</v>
      </c>
      <c r="E11" s="150"/>
    </row>
    <row r="12" spans="1:5" x14ac:dyDescent="0.2">
      <c r="A12" s="147">
        <v>1115</v>
      </c>
      <c r="B12" s="148" t="s">
        <v>223</v>
      </c>
      <c r="C12" s="149">
        <v>1558517.45</v>
      </c>
      <c r="D12" s="149">
        <v>3488469.31</v>
      </c>
      <c r="E12" s="150"/>
    </row>
    <row r="13" spans="1:5" x14ac:dyDescent="0.2">
      <c r="A13" s="147">
        <v>1116</v>
      </c>
      <c r="B13" s="148" t="s">
        <v>522</v>
      </c>
      <c r="C13" s="149">
        <v>0</v>
      </c>
      <c r="D13" s="149">
        <v>0</v>
      </c>
      <c r="E13" s="150"/>
    </row>
    <row r="14" spans="1:5" x14ac:dyDescent="0.2">
      <c r="A14" s="147">
        <v>1119</v>
      </c>
      <c r="B14" s="148" t="s">
        <v>523</v>
      </c>
      <c r="C14" s="149">
        <v>0</v>
      </c>
      <c r="D14" s="149">
        <v>0</v>
      </c>
      <c r="E14" s="150"/>
    </row>
    <row r="15" spans="1:5" x14ac:dyDescent="0.2">
      <c r="A15" s="147">
        <v>1110</v>
      </c>
      <c r="B15" s="148" t="s">
        <v>524</v>
      </c>
      <c r="C15" s="149">
        <f>SUM(C8:C14)</f>
        <v>29663929.789999999</v>
      </c>
      <c r="D15" s="149">
        <f>SUM(D8:D14)</f>
        <v>14271327.92</v>
      </c>
      <c r="E15" s="150"/>
    </row>
    <row r="16" spans="1:5" x14ac:dyDescent="0.2">
      <c r="A16" s="103"/>
      <c r="B16" s="104"/>
      <c r="C16" s="104"/>
      <c r="D16" s="104"/>
      <c r="E16" s="105"/>
    </row>
    <row r="17" spans="1:5" x14ac:dyDescent="0.2">
      <c r="A17" s="103"/>
      <c r="B17" s="104"/>
      <c r="C17" s="104"/>
      <c r="D17" s="104"/>
      <c r="E17" s="105"/>
    </row>
    <row r="18" spans="1:5" x14ac:dyDescent="0.2">
      <c r="A18" s="109" t="s">
        <v>208</v>
      </c>
      <c r="B18" s="107"/>
      <c r="C18" s="107"/>
      <c r="D18" s="107"/>
      <c r="E18" s="108"/>
    </row>
    <row r="19" spans="1:5" x14ac:dyDescent="0.2">
      <c r="A19" s="110" t="s">
        <v>182</v>
      </c>
      <c r="B19" s="111" t="s">
        <v>179</v>
      </c>
      <c r="C19" s="111" t="s">
        <v>180</v>
      </c>
      <c r="D19" s="111" t="s">
        <v>525</v>
      </c>
      <c r="E19" s="112" t="s">
        <v>211</v>
      </c>
    </row>
    <row r="20" spans="1:5" x14ac:dyDescent="0.2">
      <c r="A20" s="147">
        <v>1230</v>
      </c>
      <c r="B20" s="190" t="s">
        <v>256</v>
      </c>
      <c r="C20" s="149">
        <f>SUM(C21:C27)</f>
        <v>253796030.03</v>
      </c>
      <c r="D20" s="191"/>
      <c r="E20" s="150"/>
    </row>
    <row r="21" spans="1:5" x14ac:dyDescent="0.2">
      <c r="A21" s="147">
        <v>1231</v>
      </c>
      <c r="B21" s="190" t="s">
        <v>257</v>
      </c>
      <c r="C21" s="149">
        <v>42839860.469999999</v>
      </c>
      <c r="D21" s="191"/>
      <c r="E21" s="150"/>
    </row>
    <row r="22" spans="1:5" x14ac:dyDescent="0.2">
      <c r="A22" s="147">
        <v>1232</v>
      </c>
      <c r="B22" s="190" t="s">
        <v>258</v>
      </c>
      <c r="C22" s="149">
        <v>0</v>
      </c>
      <c r="D22" s="191"/>
      <c r="E22" s="150"/>
    </row>
    <row r="23" spans="1:5" x14ac:dyDescent="0.2">
      <c r="A23" s="147">
        <v>1233</v>
      </c>
      <c r="B23" s="190" t="s">
        <v>259</v>
      </c>
      <c r="C23" s="149">
        <v>107795280.20999999</v>
      </c>
      <c r="D23" s="191"/>
      <c r="E23" s="150"/>
    </row>
    <row r="24" spans="1:5" x14ac:dyDescent="0.2">
      <c r="A24" s="147">
        <v>1234</v>
      </c>
      <c r="B24" s="190" t="s">
        <v>260</v>
      </c>
      <c r="C24" s="149">
        <v>13787916.74</v>
      </c>
      <c r="D24" s="191"/>
      <c r="E24" s="150"/>
    </row>
    <row r="25" spans="1:5" x14ac:dyDescent="0.2">
      <c r="A25" s="147">
        <v>1235</v>
      </c>
      <c r="B25" s="190" t="s">
        <v>261</v>
      </c>
      <c r="C25" s="149">
        <v>79844846.579999998</v>
      </c>
      <c r="D25" s="191"/>
      <c r="E25" s="150"/>
    </row>
    <row r="26" spans="1:5" x14ac:dyDescent="0.2">
      <c r="A26" s="147">
        <v>1236</v>
      </c>
      <c r="B26" s="190" t="s">
        <v>262</v>
      </c>
      <c r="C26" s="149">
        <v>9528126.0299999993</v>
      </c>
      <c r="D26" s="191"/>
      <c r="E26" s="150"/>
    </row>
    <row r="27" spans="1:5" x14ac:dyDescent="0.2">
      <c r="A27" s="147">
        <v>1239</v>
      </c>
      <c r="B27" s="190" t="s">
        <v>263</v>
      </c>
      <c r="C27" s="149">
        <v>0</v>
      </c>
      <c r="D27" s="191"/>
      <c r="E27" s="150"/>
    </row>
    <row r="28" spans="1:5" x14ac:dyDescent="0.2">
      <c r="A28" s="147">
        <v>1240</v>
      </c>
      <c r="B28" s="190" t="s">
        <v>264</v>
      </c>
      <c r="C28" s="149">
        <f>SUM(C29:C36)</f>
        <v>53264462.340000004</v>
      </c>
      <c r="D28" s="191"/>
      <c r="E28" s="150"/>
    </row>
    <row r="29" spans="1:5" x14ac:dyDescent="0.2">
      <c r="A29" s="147">
        <v>1241</v>
      </c>
      <c r="B29" s="190" t="s">
        <v>265</v>
      </c>
      <c r="C29" s="149">
        <v>8243078.54</v>
      </c>
      <c r="D29" s="191"/>
      <c r="E29" s="150"/>
    </row>
    <row r="30" spans="1:5" x14ac:dyDescent="0.2">
      <c r="A30" s="147">
        <v>1242</v>
      </c>
      <c r="B30" s="190" t="s">
        <v>266</v>
      </c>
      <c r="C30" s="149">
        <v>3083652.66</v>
      </c>
      <c r="D30" s="191"/>
      <c r="E30" s="150"/>
    </row>
    <row r="31" spans="1:5" x14ac:dyDescent="0.2">
      <c r="A31" s="147">
        <v>1243</v>
      </c>
      <c r="B31" s="190" t="s">
        <v>267</v>
      </c>
      <c r="C31" s="149">
        <v>138490.9</v>
      </c>
      <c r="D31" s="191"/>
      <c r="E31" s="150"/>
    </row>
    <row r="32" spans="1:5" x14ac:dyDescent="0.2">
      <c r="A32" s="147">
        <v>1244</v>
      </c>
      <c r="B32" s="190" t="s">
        <v>268</v>
      </c>
      <c r="C32" s="149">
        <v>31079285.5</v>
      </c>
      <c r="D32" s="191"/>
      <c r="E32" s="150"/>
    </row>
    <row r="33" spans="1:5" x14ac:dyDescent="0.2">
      <c r="A33" s="147">
        <v>1245</v>
      </c>
      <c r="B33" s="190" t="s">
        <v>269</v>
      </c>
      <c r="C33" s="149">
        <v>717396.02</v>
      </c>
      <c r="D33" s="191"/>
      <c r="E33" s="150"/>
    </row>
    <row r="34" spans="1:5" x14ac:dyDescent="0.2">
      <c r="A34" s="147">
        <v>1246</v>
      </c>
      <c r="B34" s="190" t="s">
        <v>270</v>
      </c>
      <c r="C34" s="149">
        <v>9967558.7200000007</v>
      </c>
      <c r="D34" s="191"/>
      <c r="E34" s="150"/>
    </row>
    <row r="35" spans="1:5" x14ac:dyDescent="0.2">
      <c r="A35" s="147">
        <v>1247</v>
      </c>
      <c r="B35" s="190" t="s">
        <v>271</v>
      </c>
      <c r="C35" s="149">
        <v>35000</v>
      </c>
      <c r="D35" s="191"/>
      <c r="E35" s="150"/>
    </row>
    <row r="36" spans="1:5" x14ac:dyDescent="0.2">
      <c r="A36" s="147">
        <v>1248</v>
      </c>
      <c r="B36" s="190" t="s">
        <v>272</v>
      </c>
      <c r="C36" s="149">
        <v>0</v>
      </c>
      <c r="D36" s="191"/>
      <c r="E36" s="150"/>
    </row>
    <row r="37" spans="1:5" x14ac:dyDescent="0.2">
      <c r="A37" s="147">
        <v>1250</v>
      </c>
      <c r="B37" s="190" t="s">
        <v>274</v>
      </c>
      <c r="C37" s="149">
        <f>SUM(C38:C42)</f>
        <v>2265880</v>
      </c>
      <c r="D37" s="191"/>
      <c r="E37" s="150"/>
    </row>
    <row r="38" spans="1:5" x14ac:dyDescent="0.2">
      <c r="A38" s="147">
        <v>1251</v>
      </c>
      <c r="B38" s="190" t="s">
        <v>275</v>
      </c>
      <c r="C38" s="149">
        <v>1132880</v>
      </c>
      <c r="D38" s="191"/>
      <c r="E38" s="150"/>
    </row>
    <row r="39" spans="1:5" x14ac:dyDescent="0.2">
      <c r="A39" s="147">
        <v>1252</v>
      </c>
      <c r="B39" s="190" t="s">
        <v>276</v>
      </c>
      <c r="C39" s="149">
        <v>0</v>
      </c>
      <c r="D39" s="191"/>
      <c r="E39" s="150"/>
    </row>
    <row r="40" spans="1:5" x14ac:dyDescent="0.2">
      <c r="A40" s="147">
        <v>1253</v>
      </c>
      <c r="B40" s="190" t="s">
        <v>277</v>
      </c>
      <c r="C40" s="149">
        <v>1125000</v>
      </c>
      <c r="D40" s="191"/>
      <c r="E40" s="150"/>
    </row>
    <row r="41" spans="1:5" x14ac:dyDescent="0.2">
      <c r="A41" s="147">
        <v>1254</v>
      </c>
      <c r="B41" s="190" t="s">
        <v>278</v>
      </c>
      <c r="C41" s="149">
        <v>8000</v>
      </c>
      <c r="D41" s="191"/>
      <c r="E41" s="150"/>
    </row>
    <row r="42" spans="1:5" x14ac:dyDescent="0.2">
      <c r="A42" s="147">
        <v>1259</v>
      </c>
      <c r="B42" s="190" t="s">
        <v>279</v>
      </c>
      <c r="C42" s="149">
        <v>0</v>
      </c>
      <c r="D42" s="191"/>
      <c r="E42" s="150"/>
    </row>
    <row r="43" spans="1:5" x14ac:dyDescent="0.2">
      <c r="A43" s="113"/>
      <c r="B43" s="104"/>
      <c r="C43" s="192"/>
      <c r="D43" s="104"/>
      <c r="E43" s="105"/>
    </row>
    <row r="44" spans="1:5" x14ac:dyDescent="0.2">
      <c r="A44" s="103"/>
      <c r="B44" s="104"/>
      <c r="C44" s="142"/>
      <c r="D44" s="104"/>
      <c r="E44" s="105"/>
    </row>
    <row r="45" spans="1:5" x14ac:dyDescent="0.2">
      <c r="A45" s="109" t="s">
        <v>216</v>
      </c>
      <c r="B45" s="107"/>
      <c r="C45" s="107"/>
      <c r="D45" s="107"/>
      <c r="E45" s="108"/>
    </row>
    <row r="46" spans="1:5" x14ac:dyDescent="0.2">
      <c r="A46" s="110" t="s">
        <v>182</v>
      </c>
      <c r="B46" s="111" t="s">
        <v>179</v>
      </c>
      <c r="C46" s="111" t="s">
        <v>209</v>
      </c>
      <c r="D46" s="111" t="s">
        <v>210</v>
      </c>
      <c r="E46" s="112"/>
    </row>
    <row r="47" spans="1:5" x14ac:dyDescent="0.2">
      <c r="A47" s="147">
        <v>5500</v>
      </c>
      <c r="B47" s="148" t="s">
        <v>471</v>
      </c>
      <c r="C47" s="149">
        <f>C48+C57+C60+C66+C68+C70</f>
        <v>66171.5</v>
      </c>
      <c r="D47" s="149">
        <v>0</v>
      </c>
      <c r="E47" s="150"/>
    </row>
    <row r="48" spans="1:5" x14ac:dyDescent="0.2">
      <c r="A48" s="147">
        <v>5510</v>
      </c>
      <c r="B48" s="148" t="s">
        <v>472</v>
      </c>
      <c r="C48" s="149">
        <f>SUM(C49:C56)</f>
        <v>66171.5</v>
      </c>
      <c r="D48" s="149">
        <v>0</v>
      </c>
      <c r="E48" s="150"/>
    </row>
    <row r="49" spans="1:5" x14ac:dyDescent="0.2">
      <c r="A49" s="147">
        <v>5511</v>
      </c>
      <c r="B49" s="148" t="s">
        <v>473</v>
      </c>
      <c r="C49" s="149">
        <v>0</v>
      </c>
      <c r="D49" s="149">
        <v>0</v>
      </c>
      <c r="E49" s="150"/>
    </row>
    <row r="50" spans="1:5" x14ac:dyDescent="0.2">
      <c r="A50" s="147">
        <v>5512</v>
      </c>
      <c r="B50" s="148" t="s">
        <v>474</v>
      </c>
      <c r="C50" s="149">
        <v>0</v>
      </c>
      <c r="D50" s="149">
        <v>0</v>
      </c>
      <c r="E50" s="150"/>
    </row>
    <row r="51" spans="1:5" x14ac:dyDescent="0.2">
      <c r="A51" s="147">
        <v>5513</v>
      </c>
      <c r="B51" s="148" t="s">
        <v>475</v>
      </c>
      <c r="C51" s="149">
        <v>0</v>
      </c>
      <c r="D51" s="149">
        <v>0</v>
      </c>
      <c r="E51" s="150"/>
    </row>
    <row r="52" spans="1:5" x14ac:dyDescent="0.2">
      <c r="A52" s="147">
        <v>5514</v>
      </c>
      <c r="B52" s="148" t="s">
        <v>476</v>
      </c>
      <c r="C52" s="149">
        <v>0</v>
      </c>
      <c r="D52" s="149">
        <v>0</v>
      </c>
      <c r="E52" s="150"/>
    </row>
    <row r="53" spans="1:5" x14ac:dyDescent="0.2">
      <c r="A53" s="147">
        <v>5515</v>
      </c>
      <c r="B53" s="148" t="s">
        <v>477</v>
      </c>
      <c r="C53" s="149">
        <v>0</v>
      </c>
      <c r="D53" s="149">
        <v>0</v>
      </c>
      <c r="E53" s="150"/>
    </row>
    <row r="54" spans="1:5" x14ac:dyDescent="0.2">
      <c r="A54" s="147">
        <v>5516</v>
      </c>
      <c r="B54" s="148" t="s">
        <v>478</v>
      </c>
      <c r="C54" s="149">
        <v>0</v>
      </c>
      <c r="D54" s="149">
        <v>0</v>
      </c>
      <c r="E54" s="150"/>
    </row>
    <row r="55" spans="1:5" x14ac:dyDescent="0.2">
      <c r="A55" s="147">
        <v>5517</v>
      </c>
      <c r="B55" s="148" t="s">
        <v>479</v>
      </c>
      <c r="C55" s="149">
        <v>0</v>
      </c>
      <c r="D55" s="149">
        <v>0</v>
      </c>
      <c r="E55" s="150"/>
    </row>
    <row r="56" spans="1:5" x14ac:dyDescent="0.2">
      <c r="A56" s="147">
        <v>5518</v>
      </c>
      <c r="B56" s="148" t="s">
        <v>100</v>
      </c>
      <c r="C56" s="189">
        <v>66171.5</v>
      </c>
      <c r="D56" s="149">
        <v>0</v>
      </c>
      <c r="E56" s="150"/>
    </row>
    <row r="57" spans="1:5" x14ac:dyDescent="0.2">
      <c r="A57" s="147">
        <v>5520</v>
      </c>
      <c r="B57" s="148" t="s">
        <v>99</v>
      </c>
      <c r="C57" s="149">
        <v>0</v>
      </c>
      <c r="D57" s="149">
        <v>0</v>
      </c>
      <c r="E57" s="150"/>
    </row>
    <row r="58" spans="1:5" x14ac:dyDescent="0.2">
      <c r="A58" s="147">
        <v>5521</v>
      </c>
      <c r="B58" s="148" t="s">
        <v>480</v>
      </c>
      <c r="C58" s="149">
        <v>0</v>
      </c>
      <c r="D58" s="149">
        <v>0</v>
      </c>
      <c r="E58" s="150"/>
    </row>
    <row r="59" spans="1:5" x14ac:dyDescent="0.2">
      <c r="A59" s="147">
        <v>5522</v>
      </c>
      <c r="B59" s="148" t="s">
        <v>481</v>
      </c>
      <c r="C59" s="149">
        <v>0</v>
      </c>
      <c r="D59" s="149">
        <v>0</v>
      </c>
      <c r="E59" s="150"/>
    </row>
    <row r="60" spans="1:5" x14ac:dyDescent="0.2">
      <c r="A60" s="147">
        <v>5530</v>
      </c>
      <c r="B60" s="148" t="s">
        <v>482</v>
      </c>
      <c r="C60" s="149">
        <v>0</v>
      </c>
      <c r="D60" s="149">
        <v>0</v>
      </c>
      <c r="E60" s="150"/>
    </row>
    <row r="61" spans="1:5" x14ac:dyDescent="0.2">
      <c r="A61" s="147">
        <v>5531</v>
      </c>
      <c r="B61" s="148" t="s">
        <v>483</v>
      </c>
      <c r="C61" s="149">
        <v>0</v>
      </c>
      <c r="D61" s="149">
        <v>0</v>
      </c>
      <c r="E61" s="150"/>
    </row>
    <row r="62" spans="1:5" x14ac:dyDescent="0.2">
      <c r="A62" s="147">
        <v>5532</v>
      </c>
      <c r="B62" s="148" t="s">
        <v>484</v>
      </c>
      <c r="C62" s="149">
        <v>0</v>
      </c>
      <c r="D62" s="149">
        <v>0</v>
      </c>
      <c r="E62" s="150"/>
    </row>
    <row r="63" spans="1:5" x14ac:dyDescent="0.2">
      <c r="A63" s="147">
        <v>5533</v>
      </c>
      <c r="B63" s="148" t="s">
        <v>485</v>
      </c>
      <c r="C63" s="149">
        <v>0</v>
      </c>
      <c r="D63" s="149">
        <v>0</v>
      </c>
      <c r="E63" s="150"/>
    </row>
    <row r="64" spans="1:5" x14ac:dyDescent="0.2">
      <c r="A64" s="147">
        <v>5534</v>
      </c>
      <c r="B64" s="148" t="s">
        <v>486</v>
      </c>
      <c r="C64" s="149">
        <v>0</v>
      </c>
      <c r="D64" s="149">
        <v>0</v>
      </c>
      <c r="E64" s="150"/>
    </row>
    <row r="65" spans="1:5" x14ac:dyDescent="0.2">
      <c r="A65" s="147">
        <v>5535</v>
      </c>
      <c r="B65" s="148" t="s">
        <v>487</v>
      </c>
      <c r="C65" s="149">
        <v>0</v>
      </c>
      <c r="D65" s="149">
        <v>0</v>
      </c>
      <c r="E65" s="150"/>
    </row>
    <row r="66" spans="1:5" x14ac:dyDescent="0.2">
      <c r="A66" s="147">
        <v>5540</v>
      </c>
      <c r="B66" s="148" t="s">
        <v>488</v>
      </c>
      <c r="C66" s="149">
        <v>0</v>
      </c>
      <c r="D66" s="149">
        <v>0</v>
      </c>
      <c r="E66" s="150"/>
    </row>
    <row r="67" spans="1:5" x14ac:dyDescent="0.2">
      <c r="A67" s="147">
        <v>5541</v>
      </c>
      <c r="B67" s="148" t="s">
        <v>488</v>
      </c>
      <c r="C67" s="149">
        <v>0</v>
      </c>
      <c r="D67" s="149">
        <v>0</v>
      </c>
      <c r="E67" s="150"/>
    </row>
    <row r="68" spans="1:5" x14ac:dyDescent="0.2">
      <c r="A68" s="147">
        <v>5550</v>
      </c>
      <c r="B68" s="148" t="s">
        <v>489</v>
      </c>
      <c r="C68" s="149">
        <v>0</v>
      </c>
      <c r="D68" s="149">
        <v>0</v>
      </c>
      <c r="E68" s="150"/>
    </row>
    <row r="69" spans="1:5" x14ac:dyDescent="0.2">
      <c r="A69" s="147">
        <v>5551</v>
      </c>
      <c r="B69" s="148" t="s">
        <v>489</v>
      </c>
      <c r="C69" s="149">
        <v>0</v>
      </c>
      <c r="D69" s="149">
        <v>0</v>
      </c>
      <c r="E69" s="150"/>
    </row>
    <row r="70" spans="1:5" x14ac:dyDescent="0.2">
      <c r="A70" s="147">
        <v>5590</v>
      </c>
      <c r="B70" s="148" t="s">
        <v>490</v>
      </c>
      <c r="C70" s="149">
        <v>0</v>
      </c>
      <c r="D70" s="149">
        <v>0</v>
      </c>
      <c r="E70" s="150"/>
    </row>
    <row r="71" spans="1:5" x14ac:dyDescent="0.2">
      <c r="A71" s="147">
        <v>5591</v>
      </c>
      <c r="B71" s="148" t="s">
        <v>491</v>
      </c>
      <c r="C71" s="149">
        <v>0</v>
      </c>
      <c r="D71" s="149">
        <v>0</v>
      </c>
      <c r="E71" s="150"/>
    </row>
    <row r="72" spans="1:5" x14ac:dyDescent="0.2">
      <c r="A72" s="147">
        <v>5592</v>
      </c>
      <c r="B72" s="148" t="s">
        <v>492</v>
      </c>
      <c r="C72" s="149">
        <v>0</v>
      </c>
      <c r="D72" s="149">
        <v>0</v>
      </c>
      <c r="E72" s="150"/>
    </row>
    <row r="73" spans="1:5" x14ac:dyDescent="0.2">
      <c r="A73" s="147">
        <v>5593</v>
      </c>
      <c r="B73" s="148" t="s">
        <v>493</v>
      </c>
      <c r="C73" s="149">
        <v>0</v>
      </c>
      <c r="D73" s="149">
        <v>0</v>
      </c>
      <c r="E73" s="150"/>
    </row>
    <row r="74" spans="1:5" x14ac:dyDescent="0.2">
      <c r="A74" s="147">
        <v>5594</v>
      </c>
      <c r="B74" s="148" t="s">
        <v>494</v>
      </c>
      <c r="C74" s="149">
        <v>0</v>
      </c>
      <c r="D74" s="149">
        <v>0</v>
      </c>
      <c r="E74" s="150"/>
    </row>
    <row r="75" spans="1:5" x14ac:dyDescent="0.2">
      <c r="A75" s="147">
        <v>5595</v>
      </c>
      <c r="B75" s="148" t="s">
        <v>495</v>
      </c>
      <c r="C75" s="149">
        <v>0</v>
      </c>
      <c r="D75" s="149">
        <v>0</v>
      </c>
      <c r="E75" s="150"/>
    </row>
    <row r="76" spans="1:5" x14ac:dyDescent="0.2">
      <c r="A76" s="147">
        <v>5596</v>
      </c>
      <c r="B76" s="148" t="s">
        <v>388</v>
      </c>
      <c r="C76" s="149">
        <v>0</v>
      </c>
      <c r="D76" s="149">
        <v>0</v>
      </c>
      <c r="E76" s="150"/>
    </row>
    <row r="77" spans="1:5" x14ac:dyDescent="0.2">
      <c r="A77" s="147">
        <v>5597</v>
      </c>
      <c r="B77" s="148" t="s">
        <v>496</v>
      </c>
      <c r="C77" s="149">
        <v>0</v>
      </c>
      <c r="D77" s="149">
        <v>0</v>
      </c>
      <c r="E77" s="150"/>
    </row>
    <row r="78" spans="1:5" x14ac:dyDescent="0.2">
      <c r="A78" s="147">
        <v>5599</v>
      </c>
      <c r="B78" s="148" t="s">
        <v>497</v>
      </c>
      <c r="C78" s="149">
        <v>0</v>
      </c>
      <c r="D78" s="149">
        <v>0</v>
      </c>
      <c r="E78" s="150"/>
    </row>
    <row r="79" spans="1:5" x14ac:dyDescent="0.2">
      <c r="A79" s="147">
        <v>5600</v>
      </c>
      <c r="B79" s="148" t="s">
        <v>94</v>
      </c>
      <c r="C79" s="149">
        <v>0</v>
      </c>
      <c r="D79" s="149">
        <v>0</v>
      </c>
      <c r="E79" s="150"/>
    </row>
    <row r="80" spans="1:5" x14ac:dyDescent="0.2">
      <c r="A80" s="147">
        <v>5610</v>
      </c>
      <c r="B80" s="148" t="s">
        <v>498</v>
      </c>
      <c r="C80" s="149">
        <v>0</v>
      </c>
      <c r="D80" s="149">
        <v>0</v>
      </c>
      <c r="E80" s="150"/>
    </row>
    <row r="81" spans="1:5" x14ac:dyDescent="0.2">
      <c r="A81" s="147">
        <v>5611</v>
      </c>
      <c r="B81" s="148" t="s">
        <v>499</v>
      </c>
      <c r="C81" s="149">
        <v>0</v>
      </c>
      <c r="D81" s="149">
        <v>0</v>
      </c>
      <c r="E81" s="150"/>
    </row>
    <row r="82" spans="1:5" x14ac:dyDescent="0.2">
      <c r="A82" s="115"/>
      <c r="B82" s="116"/>
      <c r="C82" s="116"/>
      <c r="D82" s="116"/>
      <c r="E82" s="117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/>
    <dataValidation allowBlank="1" showInputMessage="1" showErrorMessage="1" prompt="Saldo al 31 de diciembre del año anterior que se presenta" sqref="D7 D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topLeftCell="C1" zoomScale="80" zoomScaleNormal="80" workbookViewId="0">
      <selection activeCell="K30" sqref="K30"/>
    </sheetView>
  </sheetViews>
  <sheetFormatPr baseColWidth="10" defaultColWidth="11.5" defaultRowHeight="11.25" x14ac:dyDescent="0.2"/>
  <cols>
    <col min="1" max="1" width="1.625" style="39" customWidth="1"/>
    <col min="2" max="2" width="63.125" style="39" customWidth="1"/>
    <col min="3" max="4" width="17.625" style="39" customWidth="1"/>
    <col min="5" max="16384" width="11.5" style="39"/>
  </cols>
  <sheetData>
    <row r="1" spans="1:4" s="37" customFormat="1" ht="18.95" customHeight="1" x14ac:dyDescent="0.25">
      <c r="A1" s="216" t="str">
        <f>'Notas a los Edos Financieros'!A1</f>
        <v>Municipio de Comonfort, Guanajuato</v>
      </c>
      <c r="B1" s="217"/>
      <c r="C1" s="217"/>
      <c r="D1" s="218"/>
    </row>
    <row r="2" spans="1:4" s="37" customFormat="1" ht="18.95" customHeight="1" x14ac:dyDescent="0.25">
      <c r="A2" s="219" t="s">
        <v>530</v>
      </c>
      <c r="B2" s="220"/>
      <c r="C2" s="220"/>
      <c r="D2" s="221"/>
    </row>
    <row r="3" spans="1:4" s="37" customFormat="1" ht="18.95" customHeight="1" x14ac:dyDescent="0.25">
      <c r="A3" s="219" t="str">
        <f>'Notas a los Edos Financieros'!A3</f>
        <v>Correspondiente del 1 de Enero al 30 de Septiembre del 2019</v>
      </c>
      <c r="B3" s="220"/>
      <c r="C3" s="220"/>
      <c r="D3" s="221"/>
    </row>
    <row r="4" spans="1:4" s="40" customFormat="1" ht="18.95" customHeight="1" x14ac:dyDescent="0.2">
      <c r="A4" s="222" t="s">
        <v>526</v>
      </c>
      <c r="B4" s="223"/>
      <c r="C4" s="223"/>
      <c r="D4" s="224"/>
    </row>
    <row r="5" spans="1:4" s="38" customFormat="1" x14ac:dyDescent="0.2">
      <c r="A5" s="41"/>
      <c r="B5" s="42"/>
      <c r="C5" s="42"/>
      <c r="D5" s="96"/>
    </row>
    <row r="6" spans="1:4" x14ac:dyDescent="0.2">
      <c r="A6" s="43" t="s">
        <v>114</v>
      </c>
      <c r="B6" s="180"/>
      <c r="C6" s="44"/>
      <c r="D6" s="181">
        <v>210276809.24000001</v>
      </c>
    </row>
    <row r="7" spans="1:4" x14ac:dyDescent="0.2">
      <c r="A7" s="90"/>
      <c r="B7" s="45"/>
      <c r="C7" s="46"/>
      <c r="D7" s="97"/>
    </row>
    <row r="8" spans="1:4" x14ac:dyDescent="0.2">
      <c r="A8" s="47" t="s">
        <v>113</v>
      </c>
      <c r="B8" s="48"/>
      <c r="C8" s="49"/>
      <c r="D8" s="50">
        <f>SUM(C9:C13)</f>
        <v>0</v>
      </c>
    </row>
    <row r="9" spans="1:4" x14ac:dyDescent="0.2">
      <c r="A9" s="51"/>
      <c r="B9" s="52" t="s">
        <v>112</v>
      </c>
      <c r="C9" s="53">
        <v>0</v>
      </c>
      <c r="D9" s="98"/>
    </row>
    <row r="10" spans="1:4" x14ac:dyDescent="0.2">
      <c r="A10" s="51"/>
      <c r="B10" s="52" t="s">
        <v>111</v>
      </c>
      <c r="C10" s="53">
        <v>0</v>
      </c>
      <c r="D10" s="99"/>
    </row>
    <row r="11" spans="1:4" x14ac:dyDescent="0.2">
      <c r="A11" s="51"/>
      <c r="B11" s="52" t="s">
        <v>110</v>
      </c>
      <c r="C11" s="53">
        <v>0</v>
      </c>
      <c r="D11" s="99"/>
    </row>
    <row r="12" spans="1:4" x14ac:dyDescent="0.2">
      <c r="A12" s="51"/>
      <c r="B12" s="52" t="s">
        <v>109</v>
      </c>
      <c r="C12" s="53">
        <v>0</v>
      </c>
      <c r="D12" s="99"/>
    </row>
    <row r="13" spans="1:4" x14ac:dyDescent="0.2">
      <c r="A13" s="54" t="s">
        <v>108</v>
      </c>
      <c r="B13" s="52"/>
      <c r="C13" s="53">
        <v>0</v>
      </c>
      <c r="D13" s="99"/>
    </row>
    <row r="14" spans="1:4" x14ac:dyDescent="0.2">
      <c r="A14" s="90"/>
      <c r="B14" s="55"/>
      <c r="C14" s="56"/>
      <c r="D14" s="100"/>
    </row>
    <row r="15" spans="1:4" x14ac:dyDescent="0.2">
      <c r="A15" s="47" t="s">
        <v>107</v>
      </c>
      <c r="B15" s="48"/>
      <c r="C15" s="49"/>
      <c r="D15" s="50">
        <f>SUM(C16:C19)</f>
        <v>5727414.7699999996</v>
      </c>
    </row>
    <row r="16" spans="1:4" x14ac:dyDescent="0.2">
      <c r="A16" s="51"/>
      <c r="B16" s="52" t="s">
        <v>106</v>
      </c>
      <c r="C16" s="53">
        <v>0</v>
      </c>
      <c r="D16" s="98"/>
    </row>
    <row r="17" spans="1:4" x14ac:dyDescent="0.2">
      <c r="A17" s="51"/>
      <c r="B17" s="52" t="s">
        <v>105</v>
      </c>
      <c r="C17" s="53">
        <v>0</v>
      </c>
      <c r="D17" s="99"/>
    </row>
    <row r="18" spans="1:4" x14ac:dyDescent="0.2">
      <c r="A18" s="51"/>
      <c r="B18" s="52" t="s">
        <v>104</v>
      </c>
      <c r="C18" s="53">
        <v>5727414.7699999996</v>
      </c>
      <c r="D18" s="99"/>
    </row>
    <row r="19" spans="1:4" x14ac:dyDescent="0.2">
      <c r="A19" s="54" t="s">
        <v>103</v>
      </c>
      <c r="B19" s="57"/>
      <c r="C19" s="58"/>
      <c r="D19" s="99"/>
    </row>
    <row r="20" spans="1:4" x14ac:dyDescent="0.2">
      <c r="A20" s="90"/>
      <c r="B20" s="59"/>
      <c r="C20" s="60"/>
      <c r="D20" s="100"/>
    </row>
    <row r="21" spans="1:4" x14ac:dyDescent="0.2">
      <c r="A21" s="43" t="s">
        <v>102</v>
      </c>
      <c r="B21" s="180"/>
      <c r="C21" s="61"/>
      <c r="D21" s="181">
        <f>+D6+D8-D15</f>
        <v>204549394.47</v>
      </c>
    </row>
    <row r="22" spans="1:4" x14ac:dyDescent="0.2">
      <c r="A22" s="90"/>
      <c r="B22" s="91"/>
      <c r="C22" s="91"/>
      <c r="D22" s="101"/>
    </row>
    <row r="23" spans="1:4" x14ac:dyDescent="0.2">
      <c r="A23" s="93"/>
      <c r="B23" s="94"/>
      <c r="C23" s="94"/>
      <c r="D23" s="102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="80" zoomScaleNormal="80" workbookViewId="0">
      <selection activeCell="A3" sqref="A3:D3"/>
    </sheetView>
  </sheetViews>
  <sheetFormatPr baseColWidth="10" defaultColWidth="11.5" defaultRowHeight="11.25" x14ac:dyDescent="0.2"/>
  <cols>
    <col min="1" max="1" width="1.625" style="39" customWidth="1"/>
    <col min="2" max="2" width="62.125" style="39" customWidth="1"/>
    <col min="3" max="3" width="17.625" style="39" customWidth="1"/>
    <col min="4" max="4" width="17.625" style="73" customWidth="1"/>
    <col min="5" max="16384" width="11.5" style="39"/>
  </cols>
  <sheetData>
    <row r="1" spans="1:4" s="62" customFormat="1" ht="18.95" customHeight="1" x14ac:dyDescent="0.25">
      <c r="A1" s="225" t="str">
        <f>'Notas a los Edos Financieros'!A1</f>
        <v>Municipio de Comonfort, Guanajuato</v>
      </c>
      <c r="B1" s="226"/>
      <c r="C1" s="226"/>
      <c r="D1" s="227"/>
    </row>
    <row r="2" spans="1:4" s="62" customFormat="1" ht="18.95" customHeight="1" x14ac:dyDescent="0.25">
      <c r="A2" s="228" t="s">
        <v>531</v>
      </c>
      <c r="B2" s="229"/>
      <c r="C2" s="229"/>
      <c r="D2" s="230"/>
    </row>
    <row r="3" spans="1:4" s="62" customFormat="1" ht="18.95" customHeight="1" x14ac:dyDescent="0.25">
      <c r="A3" s="228" t="str">
        <f>'Notas a los Edos Financieros'!A3</f>
        <v>Correspondiente del 1 de Enero al 30 de Septiembre del 2019</v>
      </c>
      <c r="B3" s="229"/>
      <c r="C3" s="229"/>
      <c r="D3" s="230"/>
    </row>
    <row r="4" spans="1:4" s="63" customFormat="1" x14ac:dyDescent="0.2">
      <c r="A4" s="231"/>
      <c r="B4" s="232"/>
      <c r="C4" s="232"/>
      <c r="D4" s="233"/>
    </row>
    <row r="5" spans="1:4" x14ac:dyDescent="0.2">
      <c r="A5" s="187" t="s">
        <v>135</v>
      </c>
      <c r="B5" s="182"/>
      <c r="C5" s="64"/>
      <c r="D5" s="183">
        <v>147535639.65000001</v>
      </c>
    </row>
    <row r="6" spans="1:4" x14ac:dyDescent="0.2">
      <c r="A6" s="51"/>
      <c r="B6" s="45"/>
      <c r="C6" s="65"/>
      <c r="D6" s="86"/>
    </row>
    <row r="7" spans="1:4" x14ac:dyDescent="0.2">
      <c r="A7" s="47" t="s">
        <v>134</v>
      </c>
      <c r="B7" s="66"/>
      <c r="C7" s="64"/>
      <c r="D7" s="67">
        <f>SUM(C8:C24)</f>
        <v>25749840.530000001</v>
      </c>
    </row>
    <row r="8" spans="1:4" x14ac:dyDescent="0.2">
      <c r="A8" s="51"/>
      <c r="B8" s="68" t="s">
        <v>133</v>
      </c>
      <c r="C8" s="85">
        <v>927154.02</v>
      </c>
      <c r="D8" s="87"/>
    </row>
    <row r="9" spans="1:4" x14ac:dyDescent="0.2">
      <c r="A9" s="51"/>
      <c r="B9" s="68" t="s">
        <v>132</v>
      </c>
      <c r="C9" s="85">
        <v>305289.34999999998</v>
      </c>
      <c r="D9" s="88"/>
    </row>
    <row r="10" spans="1:4" x14ac:dyDescent="0.2">
      <c r="A10" s="51"/>
      <c r="B10" s="68" t="s">
        <v>131</v>
      </c>
      <c r="C10" s="85">
        <v>0</v>
      </c>
      <c r="D10" s="88"/>
    </row>
    <row r="11" spans="1:4" x14ac:dyDescent="0.2">
      <c r="A11" s="51"/>
      <c r="B11" s="68" t="s">
        <v>130</v>
      </c>
      <c r="C11" s="85">
        <v>2036780</v>
      </c>
      <c r="D11" s="88"/>
    </row>
    <row r="12" spans="1:4" x14ac:dyDescent="0.2">
      <c r="A12" s="51"/>
      <c r="B12" s="68" t="s">
        <v>129</v>
      </c>
      <c r="C12" s="85">
        <v>0</v>
      </c>
      <c r="D12" s="88"/>
    </row>
    <row r="13" spans="1:4" x14ac:dyDescent="0.2">
      <c r="A13" s="51"/>
      <c r="B13" s="68" t="s">
        <v>128</v>
      </c>
      <c r="C13" s="85">
        <v>108942.62</v>
      </c>
      <c r="D13" s="88"/>
    </row>
    <row r="14" spans="1:4" x14ac:dyDescent="0.2">
      <c r="A14" s="51"/>
      <c r="B14" s="68" t="s">
        <v>127</v>
      </c>
      <c r="C14" s="85">
        <v>0</v>
      </c>
      <c r="D14" s="88"/>
    </row>
    <row r="15" spans="1:4" x14ac:dyDescent="0.2">
      <c r="A15" s="51"/>
      <c r="B15" s="68" t="s">
        <v>126</v>
      </c>
      <c r="C15" s="85">
        <v>360000</v>
      </c>
      <c r="D15" s="88"/>
    </row>
    <row r="16" spans="1:4" x14ac:dyDescent="0.2">
      <c r="A16" s="51"/>
      <c r="B16" s="68" t="s">
        <v>125</v>
      </c>
      <c r="C16" s="85">
        <v>0</v>
      </c>
      <c r="D16" s="88"/>
    </row>
    <row r="17" spans="1:4" x14ac:dyDescent="0.2">
      <c r="A17" s="51"/>
      <c r="B17" s="68" t="s">
        <v>572</v>
      </c>
      <c r="C17" s="85">
        <v>17460532.539999999</v>
      </c>
      <c r="D17" s="88"/>
    </row>
    <row r="18" spans="1:4" x14ac:dyDescent="0.2">
      <c r="A18" s="51"/>
      <c r="B18" s="68" t="s">
        <v>124</v>
      </c>
      <c r="C18" s="85">
        <v>0</v>
      </c>
      <c r="D18" s="88"/>
    </row>
    <row r="19" spans="1:4" x14ac:dyDescent="0.2">
      <c r="A19" s="51"/>
      <c r="B19" s="68" t="s">
        <v>123</v>
      </c>
      <c r="C19" s="85">
        <v>0</v>
      </c>
      <c r="D19" s="88"/>
    </row>
    <row r="20" spans="1:4" x14ac:dyDescent="0.2">
      <c r="A20" s="51"/>
      <c r="B20" s="68" t="s">
        <v>122</v>
      </c>
      <c r="C20" s="85">
        <v>0</v>
      </c>
      <c r="D20" s="88"/>
    </row>
    <row r="21" spans="1:4" x14ac:dyDescent="0.2">
      <c r="A21" s="51"/>
      <c r="B21" s="68" t="s">
        <v>121</v>
      </c>
      <c r="C21" s="85">
        <v>0</v>
      </c>
      <c r="D21" s="88"/>
    </row>
    <row r="22" spans="1:4" x14ac:dyDescent="0.2">
      <c r="A22" s="51"/>
      <c r="B22" s="68" t="s">
        <v>120</v>
      </c>
      <c r="C22" s="85">
        <v>4551142</v>
      </c>
      <c r="D22" s="88"/>
    </row>
    <row r="23" spans="1:4" x14ac:dyDescent="0.2">
      <c r="A23" s="51"/>
      <c r="B23" s="68" t="s">
        <v>119</v>
      </c>
      <c r="C23" s="85">
        <v>0</v>
      </c>
      <c r="D23" s="88"/>
    </row>
    <row r="24" spans="1:4" x14ac:dyDescent="0.2">
      <c r="A24" s="51"/>
      <c r="B24" s="69" t="s">
        <v>118</v>
      </c>
      <c r="C24" s="85">
        <v>0</v>
      </c>
      <c r="D24" s="88"/>
    </row>
    <row r="25" spans="1:4" x14ac:dyDescent="0.2">
      <c r="A25" s="51"/>
      <c r="B25" s="70"/>
      <c r="C25" s="71"/>
      <c r="D25" s="89"/>
    </row>
    <row r="26" spans="1:4" x14ac:dyDescent="0.2">
      <c r="A26" s="47" t="s">
        <v>117</v>
      </c>
      <c r="B26" s="66"/>
      <c r="C26" s="72"/>
      <c r="D26" s="67">
        <f>SUM(C27:C33)</f>
        <v>66171.5</v>
      </c>
    </row>
    <row r="27" spans="1:4" x14ac:dyDescent="0.2">
      <c r="A27" s="51"/>
      <c r="B27" s="68" t="s">
        <v>101</v>
      </c>
      <c r="C27" s="85">
        <v>0</v>
      </c>
      <c r="D27" s="87"/>
    </row>
    <row r="28" spans="1:4" x14ac:dyDescent="0.2">
      <c r="A28" s="51"/>
      <c r="B28" s="68" t="s">
        <v>99</v>
      </c>
      <c r="C28" s="137">
        <v>0</v>
      </c>
      <c r="D28" s="88"/>
    </row>
    <row r="29" spans="1:4" x14ac:dyDescent="0.2">
      <c r="A29" s="51"/>
      <c r="B29" s="68" t="s">
        <v>98</v>
      </c>
      <c r="C29" s="137">
        <v>0</v>
      </c>
      <c r="D29" s="88"/>
    </row>
    <row r="30" spans="1:4" x14ac:dyDescent="0.2">
      <c r="A30" s="51"/>
      <c r="B30" s="68" t="s">
        <v>97</v>
      </c>
      <c r="C30" s="137">
        <v>0</v>
      </c>
      <c r="D30" s="88"/>
    </row>
    <row r="31" spans="1:4" x14ac:dyDescent="0.2">
      <c r="A31" s="51"/>
      <c r="B31" s="68" t="s">
        <v>96</v>
      </c>
      <c r="C31" s="137">
        <v>0</v>
      </c>
      <c r="D31" s="88"/>
    </row>
    <row r="32" spans="1:4" x14ac:dyDescent="0.2">
      <c r="A32" s="51"/>
      <c r="B32" s="68" t="s">
        <v>95</v>
      </c>
      <c r="C32" s="138">
        <v>0</v>
      </c>
      <c r="D32" s="88"/>
    </row>
    <row r="33" spans="1:4" x14ac:dyDescent="0.2">
      <c r="A33" s="51"/>
      <c r="B33" s="69" t="s">
        <v>116</v>
      </c>
      <c r="C33" s="85">
        <v>66171.5</v>
      </c>
      <c r="D33" s="88"/>
    </row>
    <row r="34" spans="1:4" x14ac:dyDescent="0.2">
      <c r="A34" s="51"/>
      <c r="B34" s="70"/>
      <c r="C34" s="71"/>
      <c r="D34" s="89"/>
    </row>
    <row r="35" spans="1:4" x14ac:dyDescent="0.2">
      <c r="A35" s="182" t="s">
        <v>115</v>
      </c>
      <c r="B35" s="182"/>
      <c r="C35" s="64"/>
      <c r="D35" s="183">
        <f>+D5-D7+D26</f>
        <v>121851970.62</v>
      </c>
    </row>
    <row r="36" spans="1:4" x14ac:dyDescent="0.2">
      <c r="A36" s="90"/>
      <c r="B36" s="91"/>
      <c r="C36" s="91"/>
      <c r="D36" s="92"/>
    </row>
    <row r="37" spans="1:4" x14ac:dyDescent="0.2">
      <c r="A37" s="93"/>
      <c r="B37" s="94"/>
      <c r="C37" s="94"/>
      <c r="D37" s="95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9" workbookViewId="0">
      <selection activeCell="A3" sqref="A3:J3"/>
    </sheetView>
  </sheetViews>
  <sheetFormatPr baseColWidth="10" defaultColWidth="9.125" defaultRowHeight="11.25" x14ac:dyDescent="0.2"/>
  <cols>
    <col min="1" max="1" width="6.5" style="35" customWidth="1"/>
    <col min="2" max="2" width="56.875" style="35" customWidth="1"/>
    <col min="3" max="3" width="10.125" style="35" bestFit="1" customWidth="1"/>
    <col min="4" max="4" width="16.375" style="35" bestFit="1" customWidth="1"/>
    <col min="5" max="5" width="16.625" style="35" bestFit="1" customWidth="1"/>
    <col min="6" max="6" width="9.375" style="35" bestFit="1" customWidth="1"/>
    <col min="7" max="7" width="12.875" style="35" customWidth="1"/>
    <col min="8" max="8" width="4.625" style="35" bestFit="1" customWidth="1"/>
    <col min="9" max="9" width="10.125" style="35" customWidth="1"/>
    <col min="10" max="10" width="11.375" style="35" customWidth="1"/>
    <col min="11" max="16384" width="9.125" style="35"/>
  </cols>
  <sheetData>
    <row r="1" spans="1:10" ht="18.95" customHeight="1" x14ac:dyDescent="0.2">
      <c r="A1" s="210" t="str">
        <f>'Notas a los Edos Financieros'!A1</f>
        <v>Municipio de Comonfort, Guanajuato</v>
      </c>
      <c r="B1" s="211"/>
      <c r="C1" s="211"/>
      <c r="D1" s="211"/>
      <c r="E1" s="211"/>
      <c r="F1" s="211"/>
      <c r="G1" s="211"/>
      <c r="H1" s="211"/>
      <c r="I1" s="211"/>
      <c r="J1" s="212"/>
    </row>
    <row r="2" spans="1:10" ht="18.95" customHeight="1" x14ac:dyDescent="0.2">
      <c r="A2" s="213" t="s">
        <v>532</v>
      </c>
      <c r="B2" s="214"/>
      <c r="C2" s="214"/>
      <c r="D2" s="214"/>
      <c r="E2" s="214"/>
      <c r="F2" s="214"/>
      <c r="G2" s="214"/>
      <c r="H2" s="214"/>
      <c r="I2" s="214"/>
      <c r="J2" s="215"/>
    </row>
    <row r="3" spans="1:10" ht="18.95" customHeight="1" x14ac:dyDescent="0.2">
      <c r="A3" s="234" t="str">
        <f>'Notas a los Edos Financieros'!A3</f>
        <v>Correspondiente del 1 de Enero al 30 de Septiembre del 2019</v>
      </c>
      <c r="B3" s="235"/>
      <c r="C3" s="235"/>
      <c r="D3" s="235"/>
      <c r="E3" s="235"/>
      <c r="F3" s="235"/>
      <c r="G3" s="235"/>
      <c r="H3" s="235"/>
      <c r="I3" s="235"/>
      <c r="J3" s="236"/>
    </row>
    <row r="4" spans="1:10" x14ac:dyDescent="0.2">
      <c r="A4" s="184" t="s">
        <v>221</v>
      </c>
      <c r="B4" s="185"/>
      <c r="C4" s="185"/>
      <c r="D4" s="185"/>
      <c r="E4" s="185"/>
      <c r="F4" s="185"/>
      <c r="G4" s="185"/>
      <c r="H4" s="185"/>
      <c r="I4" s="185"/>
      <c r="J4" s="186"/>
    </row>
    <row r="5" spans="1:10" x14ac:dyDescent="0.2">
      <c r="A5" s="103"/>
      <c r="B5" s="104"/>
      <c r="C5" s="104"/>
      <c r="D5" s="104"/>
      <c r="E5" s="104"/>
      <c r="F5" s="104"/>
      <c r="G5" s="104"/>
      <c r="H5" s="104"/>
      <c r="I5" s="104"/>
      <c r="J5" s="105"/>
    </row>
    <row r="6" spans="1:10" x14ac:dyDescent="0.2">
      <c r="A6" s="103"/>
      <c r="B6" s="104"/>
      <c r="C6" s="104"/>
      <c r="D6" s="104"/>
      <c r="E6" s="104"/>
      <c r="F6" s="104"/>
      <c r="G6" s="104"/>
      <c r="H6" s="104"/>
      <c r="I6" s="104"/>
      <c r="J6" s="105"/>
    </row>
    <row r="7" spans="1:10" x14ac:dyDescent="0.2">
      <c r="A7" s="132" t="s">
        <v>182</v>
      </c>
      <c r="B7" s="133" t="s">
        <v>527</v>
      </c>
      <c r="C7" s="133" t="s">
        <v>210</v>
      </c>
      <c r="D7" s="133" t="s">
        <v>528</v>
      </c>
      <c r="E7" s="133" t="s">
        <v>529</v>
      </c>
      <c r="F7" s="133" t="s">
        <v>209</v>
      </c>
      <c r="G7" s="133" t="s">
        <v>175</v>
      </c>
      <c r="H7" s="133" t="s">
        <v>212</v>
      </c>
      <c r="I7" s="133" t="s">
        <v>213</v>
      </c>
      <c r="J7" s="134" t="s">
        <v>214</v>
      </c>
    </row>
    <row r="8" spans="1:10" s="74" customFormat="1" x14ac:dyDescent="0.2">
      <c r="A8" s="135">
        <v>7000</v>
      </c>
      <c r="B8" s="118" t="s">
        <v>176</v>
      </c>
      <c r="C8" s="118"/>
      <c r="D8" s="118"/>
      <c r="E8" s="118"/>
      <c r="F8" s="118"/>
      <c r="G8" s="118"/>
      <c r="H8" s="118"/>
      <c r="I8" s="118"/>
      <c r="J8" s="136"/>
    </row>
    <row r="9" spans="1:10" x14ac:dyDescent="0.2">
      <c r="A9" s="103">
        <v>7110</v>
      </c>
      <c r="B9" s="104" t="s">
        <v>175</v>
      </c>
      <c r="C9" s="114">
        <v>0</v>
      </c>
      <c r="D9" s="114">
        <v>0</v>
      </c>
      <c r="E9" s="114">
        <v>0</v>
      </c>
      <c r="F9" s="114">
        <v>0</v>
      </c>
      <c r="G9" s="104"/>
      <c r="H9" s="104"/>
      <c r="I9" s="104"/>
      <c r="J9" s="105"/>
    </row>
    <row r="10" spans="1:10" x14ac:dyDescent="0.2">
      <c r="A10" s="103">
        <v>7120</v>
      </c>
      <c r="B10" s="104" t="s">
        <v>174</v>
      </c>
      <c r="C10" s="114">
        <v>0</v>
      </c>
      <c r="D10" s="114">
        <v>0</v>
      </c>
      <c r="E10" s="114">
        <v>0</v>
      </c>
      <c r="F10" s="114">
        <v>0</v>
      </c>
      <c r="G10" s="104"/>
      <c r="H10" s="104"/>
      <c r="I10" s="104"/>
      <c r="J10" s="105"/>
    </row>
    <row r="11" spans="1:10" x14ac:dyDescent="0.2">
      <c r="A11" s="103">
        <v>7130</v>
      </c>
      <c r="B11" s="104" t="s">
        <v>173</v>
      </c>
      <c r="C11" s="114">
        <v>0</v>
      </c>
      <c r="D11" s="114">
        <v>0</v>
      </c>
      <c r="E11" s="114">
        <v>0</v>
      </c>
      <c r="F11" s="114">
        <v>0</v>
      </c>
      <c r="G11" s="104"/>
      <c r="H11" s="104"/>
      <c r="I11" s="104"/>
      <c r="J11" s="105"/>
    </row>
    <row r="12" spans="1:10" x14ac:dyDescent="0.2">
      <c r="A12" s="103">
        <v>7140</v>
      </c>
      <c r="B12" s="104" t="s">
        <v>172</v>
      </c>
      <c r="C12" s="114">
        <v>0</v>
      </c>
      <c r="D12" s="114">
        <v>0</v>
      </c>
      <c r="E12" s="114">
        <v>0</v>
      </c>
      <c r="F12" s="114">
        <v>0</v>
      </c>
      <c r="G12" s="104"/>
      <c r="H12" s="104"/>
      <c r="I12" s="104"/>
      <c r="J12" s="105"/>
    </row>
    <row r="13" spans="1:10" x14ac:dyDescent="0.2">
      <c r="A13" s="103">
        <v>7150</v>
      </c>
      <c r="B13" s="104" t="s">
        <v>171</v>
      </c>
      <c r="C13" s="114">
        <v>0</v>
      </c>
      <c r="D13" s="114">
        <v>0</v>
      </c>
      <c r="E13" s="114">
        <v>0</v>
      </c>
      <c r="F13" s="114">
        <v>0</v>
      </c>
      <c r="G13" s="104"/>
      <c r="H13" s="104"/>
      <c r="I13" s="104"/>
      <c r="J13" s="105"/>
    </row>
    <row r="14" spans="1:10" x14ac:dyDescent="0.2">
      <c r="A14" s="103">
        <v>7160</v>
      </c>
      <c r="B14" s="104" t="s">
        <v>170</v>
      </c>
      <c r="C14" s="114">
        <v>0</v>
      </c>
      <c r="D14" s="114">
        <v>0</v>
      </c>
      <c r="E14" s="114">
        <v>0</v>
      </c>
      <c r="F14" s="114">
        <v>0</v>
      </c>
      <c r="G14" s="104"/>
      <c r="H14" s="104"/>
      <c r="I14" s="104"/>
      <c r="J14" s="105"/>
    </row>
    <row r="15" spans="1:10" x14ac:dyDescent="0.2">
      <c r="A15" s="103">
        <v>7210</v>
      </c>
      <c r="B15" s="104" t="s">
        <v>169</v>
      </c>
      <c r="C15" s="114">
        <v>0</v>
      </c>
      <c r="D15" s="114">
        <v>0</v>
      </c>
      <c r="E15" s="114">
        <v>0</v>
      </c>
      <c r="F15" s="114">
        <v>0</v>
      </c>
      <c r="G15" s="104"/>
      <c r="H15" s="104"/>
      <c r="I15" s="104"/>
      <c r="J15" s="105"/>
    </row>
    <row r="16" spans="1:10" x14ac:dyDescent="0.2">
      <c r="A16" s="103">
        <v>7220</v>
      </c>
      <c r="B16" s="104" t="s">
        <v>168</v>
      </c>
      <c r="C16" s="114">
        <v>0</v>
      </c>
      <c r="D16" s="114">
        <v>0</v>
      </c>
      <c r="E16" s="114">
        <v>0</v>
      </c>
      <c r="F16" s="114">
        <v>0</v>
      </c>
      <c r="G16" s="104"/>
      <c r="H16" s="104"/>
      <c r="I16" s="104"/>
      <c r="J16" s="105"/>
    </row>
    <row r="17" spans="1:10" x14ac:dyDescent="0.2">
      <c r="A17" s="103">
        <v>7230</v>
      </c>
      <c r="B17" s="104" t="s">
        <v>167</v>
      </c>
      <c r="C17" s="114">
        <v>0</v>
      </c>
      <c r="D17" s="114">
        <v>0</v>
      </c>
      <c r="E17" s="114">
        <v>0</v>
      </c>
      <c r="F17" s="114">
        <v>0</v>
      </c>
      <c r="G17" s="104"/>
      <c r="H17" s="104"/>
      <c r="I17" s="104"/>
      <c r="J17" s="105"/>
    </row>
    <row r="18" spans="1:10" x14ac:dyDescent="0.2">
      <c r="A18" s="103">
        <v>7240</v>
      </c>
      <c r="B18" s="104" t="s">
        <v>166</v>
      </c>
      <c r="C18" s="114">
        <v>0</v>
      </c>
      <c r="D18" s="114">
        <v>0</v>
      </c>
      <c r="E18" s="114">
        <v>0</v>
      </c>
      <c r="F18" s="114">
        <v>0</v>
      </c>
      <c r="G18" s="104"/>
      <c r="H18" s="104"/>
      <c r="I18" s="104"/>
      <c r="J18" s="105"/>
    </row>
    <row r="19" spans="1:10" x14ac:dyDescent="0.2">
      <c r="A19" s="103">
        <v>7250</v>
      </c>
      <c r="B19" s="104" t="s">
        <v>165</v>
      </c>
      <c r="C19" s="114">
        <v>0</v>
      </c>
      <c r="D19" s="114">
        <v>0</v>
      </c>
      <c r="E19" s="114">
        <v>0</v>
      </c>
      <c r="F19" s="114">
        <v>0</v>
      </c>
      <c r="G19" s="104"/>
      <c r="H19" s="104"/>
      <c r="I19" s="104"/>
      <c r="J19" s="105"/>
    </row>
    <row r="20" spans="1:10" x14ac:dyDescent="0.2">
      <c r="A20" s="103">
        <v>7260</v>
      </c>
      <c r="B20" s="104" t="s">
        <v>164</v>
      </c>
      <c r="C20" s="114">
        <v>0</v>
      </c>
      <c r="D20" s="114">
        <v>0</v>
      </c>
      <c r="E20" s="114">
        <v>0</v>
      </c>
      <c r="F20" s="114">
        <v>0</v>
      </c>
      <c r="G20" s="104"/>
      <c r="H20" s="104"/>
      <c r="I20" s="104"/>
      <c r="J20" s="105"/>
    </row>
    <row r="21" spans="1:10" x14ac:dyDescent="0.2">
      <c r="A21" s="103">
        <v>7310</v>
      </c>
      <c r="B21" s="104" t="s">
        <v>163</v>
      </c>
      <c r="C21" s="114">
        <v>0</v>
      </c>
      <c r="D21" s="114">
        <v>0</v>
      </c>
      <c r="E21" s="114">
        <v>0</v>
      </c>
      <c r="F21" s="114">
        <v>0</v>
      </c>
      <c r="G21" s="104"/>
      <c r="H21" s="104"/>
      <c r="I21" s="104"/>
      <c r="J21" s="105"/>
    </row>
    <row r="22" spans="1:10" x14ac:dyDescent="0.2">
      <c r="A22" s="103">
        <v>7320</v>
      </c>
      <c r="B22" s="104" t="s">
        <v>162</v>
      </c>
      <c r="C22" s="114">
        <v>0</v>
      </c>
      <c r="D22" s="114">
        <v>0</v>
      </c>
      <c r="E22" s="114">
        <v>0</v>
      </c>
      <c r="F22" s="114">
        <v>0</v>
      </c>
      <c r="G22" s="104"/>
      <c r="H22" s="104"/>
      <c r="I22" s="104"/>
      <c r="J22" s="105"/>
    </row>
    <row r="23" spans="1:10" x14ac:dyDescent="0.2">
      <c r="A23" s="103">
        <v>7330</v>
      </c>
      <c r="B23" s="104" t="s">
        <v>161</v>
      </c>
      <c r="C23" s="114">
        <v>0</v>
      </c>
      <c r="D23" s="114">
        <v>0</v>
      </c>
      <c r="E23" s="114">
        <v>0</v>
      </c>
      <c r="F23" s="114">
        <v>0</v>
      </c>
      <c r="G23" s="104"/>
      <c r="H23" s="104"/>
      <c r="I23" s="104"/>
      <c r="J23" s="105"/>
    </row>
    <row r="24" spans="1:10" x14ac:dyDescent="0.2">
      <c r="A24" s="103">
        <v>7340</v>
      </c>
      <c r="B24" s="104" t="s">
        <v>160</v>
      </c>
      <c r="C24" s="114">
        <v>0</v>
      </c>
      <c r="D24" s="114">
        <v>0</v>
      </c>
      <c r="E24" s="114">
        <v>0</v>
      </c>
      <c r="F24" s="114">
        <v>0</v>
      </c>
      <c r="G24" s="104"/>
      <c r="H24" s="104"/>
      <c r="I24" s="104"/>
      <c r="J24" s="105"/>
    </row>
    <row r="25" spans="1:10" x14ac:dyDescent="0.2">
      <c r="A25" s="103">
        <v>7350</v>
      </c>
      <c r="B25" s="104" t="s">
        <v>159</v>
      </c>
      <c r="C25" s="114">
        <v>0</v>
      </c>
      <c r="D25" s="114">
        <v>0</v>
      </c>
      <c r="E25" s="114">
        <v>0</v>
      </c>
      <c r="F25" s="114">
        <v>0</v>
      </c>
      <c r="G25" s="104"/>
      <c r="H25" s="104"/>
      <c r="I25" s="104"/>
      <c r="J25" s="105"/>
    </row>
    <row r="26" spans="1:10" x14ac:dyDescent="0.2">
      <c r="A26" s="103">
        <v>7360</v>
      </c>
      <c r="B26" s="104" t="s">
        <v>158</v>
      </c>
      <c r="C26" s="114">
        <v>0</v>
      </c>
      <c r="D26" s="114">
        <v>0</v>
      </c>
      <c r="E26" s="114">
        <v>0</v>
      </c>
      <c r="F26" s="114">
        <v>0</v>
      </c>
      <c r="G26" s="104"/>
      <c r="H26" s="104"/>
      <c r="I26" s="104"/>
      <c r="J26" s="105"/>
    </row>
    <row r="27" spans="1:10" x14ac:dyDescent="0.2">
      <c r="A27" s="103">
        <v>7410</v>
      </c>
      <c r="B27" s="104" t="s">
        <v>157</v>
      </c>
      <c r="C27" s="114">
        <v>0</v>
      </c>
      <c r="D27" s="114">
        <v>0</v>
      </c>
      <c r="E27" s="114">
        <v>0</v>
      </c>
      <c r="F27" s="114">
        <v>0</v>
      </c>
      <c r="G27" s="104"/>
      <c r="H27" s="104"/>
      <c r="I27" s="104"/>
      <c r="J27" s="105"/>
    </row>
    <row r="28" spans="1:10" x14ac:dyDescent="0.2">
      <c r="A28" s="103">
        <v>7420</v>
      </c>
      <c r="B28" s="104" t="s">
        <v>156</v>
      </c>
      <c r="C28" s="114">
        <v>0</v>
      </c>
      <c r="D28" s="114">
        <v>0</v>
      </c>
      <c r="E28" s="114">
        <v>0</v>
      </c>
      <c r="F28" s="114">
        <v>0</v>
      </c>
      <c r="G28" s="104"/>
      <c r="H28" s="104"/>
      <c r="I28" s="104"/>
      <c r="J28" s="105"/>
    </row>
    <row r="29" spans="1:10" x14ac:dyDescent="0.2">
      <c r="A29" s="103">
        <v>7510</v>
      </c>
      <c r="B29" s="104" t="s">
        <v>155</v>
      </c>
      <c r="C29" s="114">
        <v>0</v>
      </c>
      <c r="D29" s="114">
        <v>0</v>
      </c>
      <c r="E29" s="114">
        <v>0</v>
      </c>
      <c r="F29" s="114">
        <v>0</v>
      </c>
      <c r="G29" s="104"/>
      <c r="H29" s="104"/>
      <c r="I29" s="104"/>
      <c r="J29" s="105"/>
    </row>
    <row r="30" spans="1:10" x14ac:dyDescent="0.2">
      <c r="A30" s="103">
        <v>7520</v>
      </c>
      <c r="B30" s="104" t="s">
        <v>154</v>
      </c>
      <c r="C30" s="114">
        <v>0</v>
      </c>
      <c r="D30" s="114">
        <v>0</v>
      </c>
      <c r="E30" s="114">
        <v>0</v>
      </c>
      <c r="F30" s="114">
        <v>0</v>
      </c>
      <c r="G30" s="104"/>
      <c r="H30" s="104"/>
      <c r="I30" s="104"/>
      <c r="J30" s="105"/>
    </row>
    <row r="31" spans="1:10" x14ac:dyDescent="0.2">
      <c r="A31" s="103">
        <v>7610</v>
      </c>
      <c r="B31" s="104" t="s">
        <v>153</v>
      </c>
      <c r="C31" s="114">
        <v>0</v>
      </c>
      <c r="D31" s="114">
        <v>0</v>
      </c>
      <c r="E31" s="114">
        <v>0</v>
      </c>
      <c r="F31" s="114">
        <v>0</v>
      </c>
      <c r="G31" s="104"/>
      <c r="H31" s="104"/>
      <c r="I31" s="104"/>
      <c r="J31" s="105"/>
    </row>
    <row r="32" spans="1:10" x14ac:dyDescent="0.2">
      <c r="A32" s="103">
        <v>7620</v>
      </c>
      <c r="B32" s="104" t="s">
        <v>152</v>
      </c>
      <c r="C32" s="114">
        <v>0</v>
      </c>
      <c r="D32" s="114">
        <v>0</v>
      </c>
      <c r="E32" s="114">
        <v>0</v>
      </c>
      <c r="F32" s="114">
        <v>0</v>
      </c>
      <c r="G32" s="104"/>
      <c r="H32" s="104"/>
      <c r="I32" s="104"/>
      <c r="J32" s="105"/>
    </row>
    <row r="33" spans="1:10" x14ac:dyDescent="0.2">
      <c r="A33" s="103">
        <v>7630</v>
      </c>
      <c r="B33" s="104" t="s">
        <v>151</v>
      </c>
      <c r="C33" s="114">
        <v>0</v>
      </c>
      <c r="D33" s="114">
        <v>0</v>
      </c>
      <c r="E33" s="114">
        <v>0</v>
      </c>
      <c r="F33" s="114">
        <v>0</v>
      </c>
      <c r="G33" s="104"/>
      <c r="H33" s="104"/>
      <c r="I33" s="104"/>
      <c r="J33" s="105"/>
    </row>
    <row r="34" spans="1:10" x14ac:dyDescent="0.2">
      <c r="A34" s="103">
        <v>7640</v>
      </c>
      <c r="B34" s="104" t="s">
        <v>150</v>
      </c>
      <c r="C34" s="114">
        <v>0</v>
      </c>
      <c r="D34" s="114">
        <v>0</v>
      </c>
      <c r="E34" s="114">
        <v>0</v>
      </c>
      <c r="F34" s="114">
        <v>0</v>
      </c>
      <c r="G34" s="104"/>
      <c r="H34" s="104"/>
      <c r="I34" s="104"/>
      <c r="J34" s="105"/>
    </row>
    <row r="35" spans="1:10" s="74" customFormat="1" x14ac:dyDescent="0.2">
      <c r="A35" s="135">
        <v>8000</v>
      </c>
      <c r="B35" s="118" t="s">
        <v>148</v>
      </c>
      <c r="C35" s="118"/>
      <c r="D35" s="118"/>
      <c r="E35" s="118"/>
      <c r="F35" s="118"/>
      <c r="G35" s="118"/>
      <c r="H35" s="118"/>
      <c r="I35" s="118"/>
      <c r="J35" s="136"/>
    </row>
    <row r="36" spans="1:10" x14ac:dyDescent="0.2">
      <c r="A36" s="103">
        <v>8110</v>
      </c>
      <c r="B36" s="104" t="s">
        <v>147</v>
      </c>
      <c r="C36" s="114">
        <v>0</v>
      </c>
      <c r="D36" s="114">
        <v>0</v>
      </c>
      <c r="E36" s="114">
        <v>0</v>
      </c>
      <c r="F36" s="114">
        <v>0</v>
      </c>
      <c r="G36" s="104"/>
      <c r="H36" s="104"/>
      <c r="I36" s="104"/>
      <c r="J36" s="105"/>
    </row>
    <row r="37" spans="1:10" x14ac:dyDescent="0.2">
      <c r="A37" s="103">
        <v>8120</v>
      </c>
      <c r="B37" s="104" t="s">
        <v>146</v>
      </c>
      <c r="C37" s="114">
        <v>0</v>
      </c>
      <c r="D37" s="114">
        <v>0</v>
      </c>
      <c r="E37" s="114">
        <v>0</v>
      </c>
      <c r="F37" s="114">
        <v>0</v>
      </c>
      <c r="G37" s="104"/>
      <c r="H37" s="104"/>
      <c r="I37" s="104"/>
      <c r="J37" s="105"/>
    </row>
    <row r="38" spans="1:10" x14ac:dyDescent="0.2">
      <c r="A38" s="103">
        <v>8130</v>
      </c>
      <c r="B38" s="104" t="s">
        <v>145</v>
      </c>
      <c r="C38" s="114">
        <v>0</v>
      </c>
      <c r="D38" s="114">
        <v>0</v>
      </c>
      <c r="E38" s="114">
        <v>0</v>
      </c>
      <c r="F38" s="114">
        <v>0</v>
      </c>
      <c r="G38" s="104"/>
      <c r="H38" s="104"/>
      <c r="I38" s="104"/>
      <c r="J38" s="105"/>
    </row>
    <row r="39" spans="1:10" x14ac:dyDescent="0.2">
      <c r="A39" s="103">
        <v>8140</v>
      </c>
      <c r="B39" s="104" t="s">
        <v>144</v>
      </c>
      <c r="C39" s="114">
        <v>0</v>
      </c>
      <c r="D39" s="114">
        <v>0</v>
      </c>
      <c r="E39" s="114">
        <v>0</v>
      </c>
      <c r="F39" s="114">
        <v>0</v>
      </c>
      <c r="G39" s="104"/>
      <c r="H39" s="104"/>
      <c r="I39" s="104"/>
      <c r="J39" s="105"/>
    </row>
    <row r="40" spans="1:10" x14ac:dyDescent="0.2">
      <c r="A40" s="103">
        <v>8150</v>
      </c>
      <c r="B40" s="104" t="s">
        <v>143</v>
      </c>
      <c r="C40" s="114">
        <v>0</v>
      </c>
      <c r="D40" s="114">
        <v>0</v>
      </c>
      <c r="E40" s="114">
        <v>0</v>
      </c>
      <c r="F40" s="114">
        <v>0</v>
      </c>
      <c r="G40" s="104"/>
      <c r="H40" s="104"/>
      <c r="I40" s="104"/>
      <c r="J40" s="105"/>
    </row>
    <row r="41" spans="1:10" x14ac:dyDescent="0.2">
      <c r="A41" s="103">
        <v>8210</v>
      </c>
      <c r="B41" s="104" t="s">
        <v>142</v>
      </c>
      <c r="C41" s="114">
        <v>0</v>
      </c>
      <c r="D41" s="114">
        <v>0</v>
      </c>
      <c r="E41" s="114">
        <v>0</v>
      </c>
      <c r="F41" s="114">
        <v>0</v>
      </c>
      <c r="G41" s="104"/>
      <c r="H41" s="104"/>
      <c r="I41" s="104"/>
      <c r="J41" s="105"/>
    </row>
    <row r="42" spans="1:10" x14ac:dyDescent="0.2">
      <c r="A42" s="103">
        <v>8220</v>
      </c>
      <c r="B42" s="104" t="s">
        <v>141</v>
      </c>
      <c r="C42" s="114">
        <v>0</v>
      </c>
      <c r="D42" s="114">
        <v>0</v>
      </c>
      <c r="E42" s="114">
        <v>0</v>
      </c>
      <c r="F42" s="114">
        <v>0</v>
      </c>
      <c r="G42" s="104"/>
      <c r="H42" s="104"/>
      <c r="I42" s="104"/>
      <c r="J42" s="105"/>
    </row>
    <row r="43" spans="1:10" x14ac:dyDescent="0.2">
      <c r="A43" s="103">
        <v>8230</v>
      </c>
      <c r="B43" s="104" t="s">
        <v>140</v>
      </c>
      <c r="C43" s="114">
        <v>0</v>
      </c>
      <c r="D43" s="114">
        <v>0</v>
      </c>
      <c r="E43" s="114">
        <v>0</v>
      </c>
      <c r="F43" s="114">
        <v>0</v>
      </c>
      <c r="G43" s="104"/>
      <c r="H43" s="104"/>
      <c r="I43" s="104"/>
      <c r="J43" s="105"/>
    </row>
    <row r="44" spans="1:10" x14ac:dyDescent="0.2">
      <c r="A44" s="103">
        <v>8240</v>
      </c>
      <c r="B44" s="104" t="s">
        <v>139</v>
      </c>
      <c r="C44" s="114">
        <v>0</v>
      </c>
      <c r="D44" s="114">
        <v>0</v>
      </c>
      <c r="E44" s="114">
        <v>0</v>
      </c>
      <c r="F44" s="114">
        <v>0</v>
      </c>
      <c r="G44" s="104"/>
      <c r="H44" s="104"/>
      <c r="I44" s="104"/>
      <c r="J44" s="105"/>
    </row>
    <row r="45" spans="1:10" x14ac:dyDescent="0.2">
      <c r="A45" s="103">
        <v>8250</v>
      </c>
      <c r="B45" s="104" t="s">
        <v>138</v>
      </c>
      <c r="C45" s="114">
        <v>0</v>
      </c>
      <c r="D45" s="114">
        <v>0</v>
      </c>
      <c r="E45" s="114">
        <v>0</v>
      </c>
      <c r="F45" s="114">
        <v>0</v>
      </c>
      <c r="G45" s="104"/>
      <c r="H45" s="104"/>
      <c r="I45" s="104"/>
      <c r="J45" s="105"/>
    </row>
    <row r="46" spans="1:10" x14ac:dyDescent="0.2">
      <c r="A46" s="103">
        <v>8260</v>
      </c>
      <c r="B46" s="104" t="s">
        <v>137</v>
      </c>
      <c r="C46" s="114">
        <v>0</v>
      </c>
      <c r="D46" s="114">
        <v>0</v>
      </c>
      <c r="E46" s="114">
        <v>0</v>
      </c>
      <c r="F46" s="114">
        <v>0</v>
      </c>
      <c r="G46" s="104"/>
      <c r="H46" s="104"/>
      <c r="I46" s="104"/>
      <c r="J46" s="105"/>
    </row>
    <row r="47" spans="1:10" x14ac:dyDescent="0.2">
      <c r="A47" s="103">
        <v>8270</v>
      </c>
      <c r="B47" s="104" t="s">
        <v>136</v>
      </c>
      <c r="C47" s="114">
        <v>0</v>
      </c>
      <c r="D47" s="114">
        <v>0</v>
      </c>
      <c r="E47" s="114">
        <v>0</v>
      </c>
      <c r="F47" s="114">
        <v>0</v>
      </c>
      <c r="G47" s="104"/>
      <c r="H47" s="104"/>
      <c r="I47" s="104"/>
      <c r="J47" s="105"/>
    </row>
    <row r="48" spans="1:10" x14ac:dyDescent="0.2">
      <c r="A48" s="103"/>
      <c r="B48" s="104"/>
      <c r="C48" s="104"/>
      <c r="D48" s="104"/>
      <c r="E48" s="104"/>
      <c r="F48" s="104"/>
      <c r="G48" s="104"/>
      <c r="H48" s="104"/>
      <c r="I48" s="104"/>
      <c r="J48" s="105"/>
    </row>
    <row r="49" spans="1:10" x14ac:dyDescent="0.2">
      <c r="A49" s="115"/>
      <c r="B49" s="116"/>
      <c r="C49" s="116"/>
      <c r="D49" s="116"/>
      <c r="E49" s="116"/>
      <c r="F49" s="116"/>
      <c r="G49" s="116"/>
      <c r="H49" s="116"/>
      <c r="I49" s="116"/>
      <c r="J49" s="117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25" defaultRowHeight="11.25" x14ac:dyDescent="0.2"/>
  <cols>
    <col min="1" max="2" width="42.125" style="3"/>
    <col min="3" max="3" width="18.625" style="3" bestFit="1" customWidth="1"/>
    <col min="4" max="4" width="17" style="3" bestFit="1" customWidth="1"/>
    <col min="5" max="5" width="13.125" style="3" customWidth="1"/>
    <col min="6" max="6" width="11.5" style="3"/>
    <col min="7" max="8" width="11.625" style="3" customWidth="1"/>
    <col min="9" max="16384" width="42.125" style="3"/>
  </cols>
  <sheetData>
    <row r="1" spans="1:8" x14ac:dyDescent="0.2">
      <c r="E1" s="2" t="s">
        <v>38</v>
      </c>
    </row>
    <row r="2" spans="1:8" ht="15" customHeight="1" x14ac:dyDescent="0.2">
      <c r="A2" s="4" t="s">
        <v>35</v>
      </c>
    </row>
    <row r="3" spans="1:8" x14ac:dyDescent="0.2">
      <c r="A3" s="1"/>
    </row>
    <row r="4" spans="1:8" s="6" customFormat="1" x14ac:dyDescent="0.2">
      <c r="A4" s="5" t="s">
        <v>39</v>
      </c>
    </row>
    <row r="5" spans="1:8" s="6" customFormat="1" ht="39.950000000000003" customHeight="1" x14ac:dyDescent="0.2">
      <c r="A5" s="237" t="s">
        <v>40</v>
      </c>
      <c r="B5" s="237"/>
      <c r="C5" s="237"/>
      <c r="D5" s="237"/>
      <c r="E5" s="237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41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42</v>
      </c>
      <c r="B9" s="8"/>
      <c r="C9" s="8"/>
      <c r="D9" s="8"/>
    </row>
    <row r="10" spans="1:8" s="6" customFormat="1" ht="26.1" customHeight="1" x14ac:dyDescent="0.2">
      <c r="A10" s="23" t="s">
        <v>43</v>
      </c>
      <c r="B10" s="238" t="s">
        <v>44</v>
      </c>
      <c r="C10" s="238"/>
      <c r="D10" s="238"/>
      <c r="E10" s="238"/>
    </row>
    <row r="11" spans="1:8" s="6" customFormat="1" ht="12.95" customHeight="1" x14ac:dyDescent="0.2">
      <c r="A11" s="24" t="s">
        <v>45</v>
      </c>
      <c r="B11" s="24" t="s">
        <v>46</v>
      </c>
      <c r="C11" s="24"/>
      <c r="D11" s="24"/>
      <c r="E11" s="24"/>
    </row>
    <row r="12" spans="1:8" s="6" customFormat="1" ht="26.1" customHeight="1" x14ac:dyDescent="0.2">
      <c r="A12" s="24" t="s">
        <v>47</v>
      </c>
      <c r="B12" s="238" t="s">
        <v>48</v>
      </c>
      <c r="C12" s="238"/>
      <c r="D12" s="238"/>
      <c r="E12" s="238"/>
    </row>
    <row r="13" spans="1:8" s="6" customFormat="1" ht="26.1" customHeight="1" x14ac:dyDescent="0.2">
      <c r="A13" s="24" t="s">
        <v>49</v>
      </c>
      <c r="B13" s="238" t="s">
        <v>50</v>
      </c>
      <c r="C13" s="238"/>
      <c r="D13" s="238"/>
      <c r="E13" s="238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51</v>
      </c>
      <c r="B15" s="24" t="s">
        <v>52</v>
      </c>
    </row>
    <row r="16" spans="1:8" s="6" customFormat="1" ht="12.95" customHeight="1" x14ac:dyDescent="0.2">
      <c r="A16" s="24" t="s">
        <v>53</v>
      </c>
    </row>
    <row r="17" spans="1:8" s="6" customFormat="1" x14ac:dyDescent="0.2">
      <c r="A17" s="8"/>
    </row>
    <row r="18" spans="1:8" s="6" customFormat="1" x14ac:dyDescent="0.2">
      <c r="A18" s="8" t="s">
        <v>54</v>
      </c>
      <c r="B18" s="8"/>
      <c r="C18" s="8"/>
      <c r="D18" s="8"/>
    </row>
    <row r="19" spans="1:8" s="6" customFormat="1" ht="12" x14ac:dyDescent="0.2">
      <c r="A19" s="26" t="s">
        <v>149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55</v>
      </c>
    </row>
    <row r="22" spans="1:8" s="6" customFormat="1" x14ac:dyDescent="0.2">
      <c r="B22" s="239" t="s">
        <v>56</v>
      </c>
      <c r="C22" s="239"/>
      <c r="D22" s="239"/>
      <c r="E22" s="239"/>
      <c r="H22" s="10"/>
    </row>
    <row r="23" spans="1:8" s="6" customFormat="1" ht="22.5" x14ac:dyDescent="0.2">
      <c r="A23" s="28" t="s">
        <v>182</v>
      </c>
      <c r="B23" s="29" t="s">
        <v>179</v>
      </c>
      <c r="C23" s="30" t="s">
        <v>210</v>
      </c>
      <c r="D23" s="30" t="s">
        <v>209</v>
      </c>
      <c r="E23" s="31" t="s">
        <v>175</v>
      </c>
      <c r="F23" s="31" t="s">
        <v>212</v>
      </c>
      <c r="G23" s="31" t="s">
        <v>213</v>
      </c>
      <c r="H23" s="31" t="s">
        <v>214</v>
      </c>
    </row>
    <row r="24" spans="1:8" s="6" customFormat="1" x14ac:dyDescent="0.2">
      <c r="A24" s="13" t="s">
        <v>57</v>
      </c>
      <c r="B24" s="14" t="s">
        <v>58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59</v>
      </c>
      <c r="B25" s="14" t="s">
        <v>60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61</v>
      </c>
      <c r="B26" s="14" t="s">
        <v>62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63</v>
      </c>
      <c r="B27" s="14" t="s">
        <v>64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65</v>
      </c>
      <c r="B28" s="14" t="s">
        <v>66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67</v>
      </c>
      <c r="B29" s="14" t="s">
        <v>68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69</v>
      </c>
      <c r="B30" s="14" t="s">
        <v>70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71</v>
      </c>
      <c r="B31" s="14" t="s">
        <v>72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73</v>
      </c>
      <c r="B32" s="14" t="s">
        <v>74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75</v>
      </c>
      <c r="B33" s="14" t="s">
        <v>76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77</v>
      </c>
      <c r="B34" s="14" t="s">
        <v>78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79</v>
      </c>
      <c r="B35" s="16" t="s">
        <v>80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81</v>
      </c>
      <c r="B36" s="18" t="s">
        <v>81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82</v>
      </c>
      <c r="C37" s="20"/>
      <c r="D37" s="20"/>
      <c r="E37" s="20"/>
      <c r="F37" s="20"/>
      <c r="G37" s="20"/>
      <c r="H37" s="20"/>
    </row>
    <row r="38" spans="1:8" s="6" customFormat="1" ht="12" x14ac:dyDescent="0.2">
      <c r="A38" s="26" t="s">
        <v>149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2019-10-17T18:02:43Z</cp:lastPrinted>
  <dcterms:created xsi:type="dcterms:W3CDTF">2012-12-11T20:36:24Z</dcterms:created>
  <dcterms:modified xsi:type="dcterms:W3CDTF">2019-10-22T16:07:00Z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